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1"/>
  </bookViews>
  <sheets>
    <sheet name="Раздел 1" sheetId="1" r:id="rId1"/>
    <sheet name="Раздел 2" sheetId="2" r:id="rId2"/>
  </sheets>
  <definedNames>
    <definedName name="_xlnm.Print_Titles" localSheetId="0">'Раздел 1'!$29:$32</definedName>
    <definedName name="_xlnm.Print_Titles" localSheetId="1">'Раздел 2'!$4:$7</definedName>
  </definedNames>
  <calcPr fullCalcOnLoad="1"/>
</workbook>
</file>

<file path=xl/sharedStrings.xml><?xml version="1.0" encoding="utf-8"?>
<sst xmlns="http://schemas.openxmlformats.org/spreadsheetml/2006/main" count="451" uniqueCount="244">
  <si>
    <t>3.</t>
  </si>
  <si>
    <t>в том числе по годам начала закупки:</t>
  </si>
  <si>
    <t>1.4.1</t>
  </si>
  <si>
    <t xml:space="preserve">Руководитель  </t>
  </si>
  <si>
    <t>(уполномоченное лицо)</t>
  </si>
  <si>
    <r>
      <t>ОТМЕТКА О СОГЛАСОВАНИИ ОРГАНОМ-УЧРЕДИТЕЛЕМ</t>
    </r>
    <r>
      <rPr>
        <vertAlign val="superscript"/>
        <sz val="8"/>
        <rFont val="Times New Roman"/>
        <family val="1"/>
      </rPr>
      <t>21</t>
    </r>
  </si>
  <si>
    <t>(наименование должностного лица органа-учредителя)</t>
  </si>
  <si>
    <r>
      <t>21</t>
    </r>
    <r>
      <rPr>
        <sz val="7"/>
        <rFont val="Times New Roman"/>
        <family val="1"/>
      </rPr>
      <t xml:space="preserve"> Указывается, если решением органа-учредителя установлено требование о согласовании Плана.</t>
    </r>
  </si>
  <si>
    <t>и плановый период</t>
  </si>
  <si>
    <t>Коды</t>
  </si>
  <si>
    <t>от "</t>
  </si>
  <si>
    <t>"</t>
  </si>
  <si>
    <t xml:space="preserve">Орган, осуществляющий 
функции и полномочия учредителя </t>
  </si>
  <si>
    <t xml:space="preserve">Учреждение </t>
  </si>
  <si>
    <t xml:space="preserve">Утверждаю </t>
  </si>
  <si>
    <t>(подпись)</t>
  </si>
  <si>
    <t>(расшифровка подписи)</t>
  </si>
  <si>
    <t xml:space="preserve"> г.</t>
  </si>
  <si>
    <t xml:space="preserve">Сумма </t>
  </si>
  <si>
    <t>в том числе:</t>
  </si>
  <si>
    <t xml:space="preserve">доходы от оказания услуг, работ, компенсации затрат учреждений, всего </t>
  </si>
  <si>
    <t xml:space="preserve">субсидии на осуществление капитальных вложений </t>
  </si>
  <si>
    <t xml:space="preserve">доходы от операций с активами, всего </t>
  </si>
  <si>
    <t>из них:</t>
  </si>
  <si>
    <t xml:space="preserve">прочие выплаты персоналу, в том числе компенсационного характера </t>
  </si>
  <si>
    <t xml:space="preserve">иные выплаты, за исключением фонда оплаты труда учреждения, для выполнения отдельных полномочий </t>
  </si>
  <si>
    <t xml:space="preserve">иные выплаты военнослужащим и сотрудникам, имеющим специальные звания </t>
  </si>
  <si>
    <t xml:space="preserve">иные налоги (включаемые в состав расходов) в бюджеты бюджетной системы Российской Федерации, а также государственная пошлина </t>
  </si>
  <si>
    <t xml:space="preserve">уплата штрафов (в том числе административных), пеней, иных платежей </t>
  </si>
  <si>
    <t xml:space="preserve">безвозмездные перечисления организациям и физическим лицам, всего </t>
  </si>
  <si>
    <t xml:space="preserve">взносы в международные организации </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</si>
  <si>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</si>
  <si>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0001</t>
  </si>
  <si>
    <t>0002</t>
  </si>
  <si>
    <t xml:space="preserve">в соответствии с Федеральным законом N 223-ФЗ </t>
  </si>
  <si>
    <t xml:space="preserve">1.4.2.1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</si>
  <si>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</si>
  <si>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</si>
  <si>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 xml:space="preserve">Исполнитель </t>
  </si>
  <si>
    <t>г.</t>
  </si>
  <si>
    <t>по Сводному реестру</t>
  </si>
  <si>
    <t xml:space="preserve">Раздел 1. Поступления и выплаты </t>
  </si>
  <si>
    <t xml:space="preserve">на 20 </t>
  </si>
  <si>
    <t xml:space="preserve">текущий финансовый год </t>
  </si>
  <si>
    <t xml:space="preserve">x </t>
  </si>
  <si>
    <t xml:space="preserve">безвозмездные денежные поступления, всего </t>
  </si>
  <si>
    <t xml:space="preserve">целевые субсидии </t>
  </si>
  <si>
    <t xml:space="preserve">на выплаты персоналу, всего </t>
  </si>
  <si>
    <t xml:space="preserve">социальные и иные выплаты населению, всего </t>
  </si>
  <si>
    <t xml:space="preserve">уплата налогов, сборов и иных платежей, всего </t>
  </si>
  <si>
    <t xml:space="preserve">налог на имущество организаций и земельный налог </t>
  </si>
  <si>
    <t xml:space="preserve">платежи в целях обеспечения реализации соглашений с правительствами иностранных государств и международными организациями </t>
  </si>
  <si>
    <t xml:space="preserve">Код строки               </t>
  </si>
  <si>
    <r>
      <t>x</t>
    </r>
    <r>
      <rPr>
        <sz val="9"/>
        <color indexed="8"/>
        <rFont val="Times New Roman"/>
        <family val="1"/>
      </rPr>
      <t xml:space="preserve"> </t>
    </r>
  </si>
  <si>
    <t xml:space="preserve">Наименование показателя                                                                                        </t>
  </si>
  <si>
    <t xml:space="preserve">Год 
начала 
закупки </t>
  </si>
  <si>
    <t xml:space="preserve">Коды 
строк </t>
  </si>
  <si>
    <t xml:space="preserve">1 </t>
  </si>
  <si>
    <t xml:space="preserve">в соответствии с Федеральным законом N 44-ФЗ </t>
  </si>
  <si>
    <t>(должность)</t>
  </si>
  <si>
    <t>1</t>
  </si>
  <si>
    <t>3</t>
  </si>
  <si>
    <t>(текущий финансовый год)</t>
  </si>
  <si>
    <t>(первый год планового периода)</t>
  </si>
  <si>
    <t>(второй год планового периода)</t>
  </si>
  <si>
    <r>
      <t>Код по       бюджетной       классификации Российской Федерации</t>
    </r>
    <r>
      <rPr>
        <vertAlign val="superscript"/>
        <sz val="9"/>
        <color indexed="8"/>
        <rFont val="Times New Roman"/>
        <family val="1"/>
      </rPr>
      <t>3</t>
    </r>
    <r>
      <rPr>
        <sz val="9"/>
        <color indexed="8"/>
        <rFont val="Times New Roman"/>
        <family val="1"/>
      </rPr>
      <t xml:space="preserve">           </t>
    </r>
  </si>
  <si>
    <t xml:space="preserve">первый год планового 
периода </t>
  </si>
  <si>
    <t xml:space="preserve">за  пределами планового 
периода     </t>
  </si>
  <si>
    <t xml:space="preserve">пособия, компенсации и иные социальные выплаты гражданам, кроме публичных нормативных обязательств </t>
  </si>
  <si>
    <t>383</t>
  </si>
  <si>
    <t>(рекомендуемый образец)</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</si>
  <si>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</si>
  <si>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 xml:space="preserve">закупку товаров, работ, услуг в целях капитального ремонта государственного (муниципального) имущества </t>
  </si>
  <si>
    <t xml:space="preserve">за пределами планового периода     </t>
  </si>
  <si>
    <t>Единица измерения: руб</t>
  </si>
  <si>
    <t>(наименование должностного лица)</t>
  </si>
  <si>
    <t>(наименование органа-учредителя (учреждения)</t>
  </si>
  <si>
    <t xml:space="preserve">План финансово-хозяйственной деятельности </t>
  </si>
  <si>
    <t>на 20</t>
  </si>
  <si>
    <t>год</t>
  </si>
  <si>
    <t>годов</t>
  </si>
  <si>
    <t xml:space="preserve">Вид документа </t>
  </si>
  <si>
    <r>
      <t xml:space="preserve"> г.</t>
    </r>
    <r>
      <rPr>
        <vertAlign val="superscript"/>
        <sz val="10"/>
        <rFont val="Times New Roman"/>
        <family val="1"/>
      </rPr>
      <t>1</t>
    </r>
  </si>
  <si>
    <r>
      <t>(первичный - "0", уточненный - "1", "2", "3", "...")</t>
    </r>
    <r>
      <rPr>
        <vertAlign val="superscript"/>
        <sz val="8"/>
        <rFont val="Times New Roman"/>
        <family val="1"/>
      </rPr>
      <t xml:space="preserve">2 </t>
    </r>
  </si>
  <si>
    <t xml:space="preserve">Приложение N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года N 168н </t>
  </si>
  <si>
    <t>Поступления, всего:</t>
  </si>
  <si>
    <t xml:space="preserve">доходы от собственности </t>
  </si>
  <si>
    <t xml:space="preserve">от приносящей доход деятельности </t>
  </si>
  <si>
    <t xml:space="preserve">доходы от штрафов, пеней, иных сумм принудительного изъятия </t>
  </si>
  <si>
    <t xml:space="preserve">прочие доходы </t>
  </si>
  <si>
    <t xml:space="preserve">доходы от операций с нефинансовыми активами, всего </t>
  </si>
  <si>
    <t xml:space="preserve">доходы от выбытия основных средств </t>
  </si>
  <si>
    <t xml:space="preserve">доходы от выбытия нематериальных активов </t>
  </si>
  <si>
    <t xml:space="preserve">доходы от выбытия непроизведенных активов </t>
  </si>
  <si>
    <t xml:space="preserve">доходы от выбытия материальных запасов </t>
  </si>
  <si>
    <t xml:space="preserve">поступления от операций с финансовыми активами, всего </t>
  </si>
  <si>
    <t>поступление средств от реализации векселей, облигаций и иных ценных бумаг (кроме акций)</t>
  </si>
  <si>
    <t xml:space="preserve">поступления от продажи акций и иных форм участия в капитале, находящихся в федеральной собственности </t>
  </si>
  <si>
    <t xml:space="preserve">возврат денежных средств с иных финансовых активов, в том числе со счетов управляющих компаний </t>
  </si>
  <si>
    <t xml:space="preserve">поступление средств от погашения предоставленных ранее ссуд, кредитов </t>
  </si>
  <si>
    <t>получение ссуд, кредитов (заимствований)</t>
  </si>
  <si>
    <t xml:space="preserve">оплата труда </t>
  </si>
  <si>
    <t xml:space="preserve">взносы по обязательному социальному страхованию на выплаты по оплате труда работников и иные выплаты работникам учреждений </t>
  </si>
  <si>
    <t xml:space="preserve">выплаты военнослужащим и сотрудникам, имеющим специальные звания, зависящие от размера денежного довольствия </t>
  </si>
  <si>
    <t xml:space="preserve">взносы на обязательное социальное страхование в части выплат персоналу, подлежащих обложению страховыми взносами </t>
  </si>
  <si>
    <t xml:space="preserve">приобретение товаров, работ, услуг в пользу граждан в целях их социального обеспечения </t>
  </si>
  <si>
    <t xml:space="preserve">иные выплаты населению </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</si>
  <si>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</si>
  <si>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</si>
  <si>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</si>
  <si>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гранты юридическим лицам (кроме некоммерческих организаций), индивидуальным предпринимателям </t>
  </si>
  <si>
    <t xml:space="preserve">прочие выплаты (кроме выплат на закупку товаров, работ, услуг), всего </t>
  </si>
  <si>
    <t xml:space="preserve">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 </t>
  </si>
  <si>
    <t xml:space="preserve">прочую закупку товаров, работ и услуг </t>
  </si>
  <si>
    <t xml:space="preserve">закупку энергетических ресурсов </t>
  </si>
  <si>
    <t xml:space="preserve">приобретение объектов недвижимого имущества </t>
  </si>
  <si>
    <t xml:space="preserve">строительство (реконструкция) объектов недвижимого имущества </t>
  </si>
  <si>
    <t xml:space="preserve">уменьшение остатков денежных средств </t>
  </si>
  <si>
    <t>вложение денежных средств в векселя, облигации и иные ценные бумаги (кроме акций)</t>
  </si>
  <si>
    <t xml:space="preserve">вложение денежных средств в акции и иные финансовые инструменты </t>
  </si>
  <si>
    <t>предоставление ссуд, кредитов (заимствований)</t>
  </si>
  <si>
    <t>возврат ссуд, кредитов (заимствований)</t>
  </si>
  <si>
    <r>
      <t>Выплаты, всего</t>
    </r>
    <r>
      <rPr>
        <sz val="9"/>
        <color indexed="8"/>
        <rFont val="Times New Roman"/>
        <family val="1"/>
      </rPr>
      <t xml:space="preserve"> </t>
    </r>
  </si>
  <si>
    <r>
      <t>Выплаты, уменьшающие доход, всего</t>
    </r>
    <r>
      <rPr>
        <b/>
        <vertAlign val="superscript"/>
        <sz val="9"/>
        <color indexed="8"/>
        <rFont val="Times New Roman"/>
        <family val="1"/>
      </rPr>
      <t>8</t>
    </r>
  </si>
  <si>
    <r>
      <t>налог на прибыль</t>
    </r>
    <r>
      <rPr>
        <vertAlign val="superscript"/>
        <sz val="9"/>
        <color indexed="8"/>
        <rFont val="Times New Roman"/>
        <family val="1"/>
      </rPr>
      <t>8</t>
    </r>
  </si>
  <si>
    <r>
      <t>налог на добавленную стоимость</t>
    </r>
    <r>
      <rPr>
        <vertAlign val="superscript"/>
        <sz val="9"/>
        <color indexed="8"/>
        <rFont val="Times New Roman"/>
        <family val="1"/>
      </rPr>
      <t>8</t>
    </r>
  </si>
  <si>
    <r>
      <t>прочие налоги, уменьшающие доход</t>
    </r>
    <r>
      <rPr>
        <vertAlign val="superscript"/>
        <sz val="9"/>
        <color indexed="8"/>
        <rFont val="Times New Roman"/>
        <family val="1"/>
      </rPr>
      <t>8</t>
    </r>
  </si>
  <si>
    <r>
      <t>Прочие выплаты, всего</t>
    </r>
    <r>
      <rPr>
        <b/>
        <vertAlign val="superscript"/>
        <sz val="9"/>
        <color indexed="8"/>
        <rFont val="Times New Roman"/>
        <family val="1"/>
      </rPr>
      <t>9</t>
    </r>
  </si>
  <si>
    <t xml:space="preserve">гранты, гранты в форме субсидий, пожертвования, иные безвозмездные 
перечисления от физических и юридических лиц, в том числе иностранных 
организаций </t>
  </si>
  <si>
    <t xml:space="preserve">денежное довольствие военнослужащих и сотрудников, имеющих специальные 
звания </t>
  </si>
  <si>
    <t xml:space="preserve">закупку научно-исследовательских, опытно-конструкторских и технологических 
работ </t>
  </si>
  <si>
    <t xml:space="preserve">капитальные вложения в объекты государственной (муниципальной) собственности, 
всего </t>
  </si>
  <si>
    <t xml:space="preserve">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t>
  </si>
  <si>
    <t>N 
пункта, подпункта</t>
  </si>
  <si>
    <t>1.3.1.</t>
  </si>
  <si>
    <t xml:space="preserve">в соответствии с Федеральным законом N 44-ФЗ, всего </t>
  </si>
  <si>
    <t>1.3.2.</t>
  </si>
  <si>
    <t>1.4.</t>
  </si>
  <si>
    <t xml:space="preserve">за счет субсидий, предоставляемых на финансовое обеспечение выполнения государственного задания, всего </t>
  </si>
  <si>
    <t>1.4.1.1.</t>
  </si>
  <si>
    <t>1.4.1.2.</t>
  </si>
  <si>
    <t>1.4.2.</t>
  </si>
  <si>
    <t xml:space="preserve">за счет субсидий, предоставляемых в соответствии с абзацем вторым пункта 1 статьи 78.1 Бюджетного кодекса Российской Федерации, всего </t>
  </si>
  <si>
    <t>1.4.2.2.</t>
  </si>
  <si>
    <t>1.4.3.</t>
  </si>
  <si>
    <t>1.4.4.</t>
  </si>
  <si>
    <t xml:space="preserve">за счет средств обязательного медицинского страхования, всего </t>
  </si>
  <si>
    <t>1.4.4.1.</t>
  </si>
  <si>
    <t>1.4.4.2.</t>
  </si>
  <si>
    <t>1.4.5.</t>
  </si>
  <si>
    <t xml:space="preserve">за счет прочих источников финансового обеспечения, всего </t>
  </si>
  <si>
    <t>1.4.5.1.</t>
  </si>
  <si>
    <t>1.4.5.2.</t>
  </si>
  <si>
    <t>2.</t>
  </si>
  <si>
    <t>и 20</t>
  </si>
  <si>
    <t>х</t>
  </si>
  <si>
    <t>1.1.</t>
  </si>
  <si>
    <t>1.2.</t>
  </si>
  <si>
    <t>1.3.</t>
  </si>
  <si>
    <t>начальник управления образования</t>
  </si>
  <si>
    <t>управление образования администрации Анжеро-Судженского городского округа</t>
  </si>
  <si>
    <t>М.В.Семкина</t>
  </si>
  <si>
    <t>22</t>
  </si>
  <si>
    <t>23</t>
  </si>
  <si>
    <t>424601001</t>
  </si>
  <si>
    <t>911</t>
  </si>
  <si>
    <t xml:space="preserve">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</si>
  <si>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2022</t>
  </si>
  <si>
    <t>2023</t>
  </si>
  <si>
    <t>главный специалист ПЭО</t>
  </si>
  <si>
    <t>выплата стипендий, осуществление иных расходов на социальную поддержку обучающихся за счет средств стипендиального фонда  (олимпиадники)</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</si>
  <si>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(отличники, грант)</t>
  </si>
  <si>
    <t>(расшифровка</t>
  </si>
  <si>
    <t>подписи)</t>
  </si>
  <si>
    <t>Дата</t>
  </si>
  <si>
    <t>ИНН</t>
  </si>
  <si>
    <t>КПП</t>
  </si>
  <si>
    <t>глава по БК</t>
  </si>
  <si>
    <t>323У0390</t>
  </si>
  <si>
    <t>4246008208</t>
  </si>
  <si>
    <t>заведующий</t>
  </si>
  <si>
    <t>увеличение остатков денежных средств за счет возврата дебиторской задолженности прошлых лет</t>
  </si>
  <si>
    <t>1900</t>
  </si>
  <si>
    <t>1980</t>
  </si>
  <si>
    <t>1981</t>
  </si>
  <si>
    <t>1982</t>
  </si>
  <si>
    <t>1983</t>
  </si>
  <si>
    <t>1984</t>
  </si>
  <si>
    <t>1910</t>
  </si>
  <si>
    <t>1911</t>
  </si>
  <si>
    <t>1912</t>
  </si>
  <si>
    <t>1913</t>
  </si>
  <si>
    <t>1914</t>
  </si>
  <si>
    <t>1920</t>
  </si>
  <si>
    <t>1921</t>
  </si>
  <si>
    <t>1922</t>
  </si>
  <si>
    <t>1923</t>
  </si>
  <si>
    <t>321</t>
  </si>
  <si>
    <t>810</t>
  </si>
  <si>
    <r>
      <t>прочие поступления, всего</t>
    </r>
    <r>
      <rPr>
        <vertAlign val="superscript"/>
        <sz val="9"/>
        <color indexed="8"/>
        <rFont val="Times New Roman"/>
        <family val="1"/>
      </rPr>
      <t>6</t>
    </r>
  </si>
  <si>
    <r>
      <t>Остаток средств на начало текущего финансового года</t>
    </r>
    <r>
      <rPr>
        <vertAlign val="superscript"/>
        <sz val="9"/>
        <color indexed="8"/>
        <rFont val="Times New Roman"/>
        <family val="1"/>
      </rPr>
      <t>5</t>
    </r>
  </si>
  <si>
    <r>
      <t>Остаток средств на конец текущего финансового года</t>
    </r>
    <r>
      <rPr>
        <vertAlign val="superscript"/>
        <sz val="9"/>
        <color indexed="8"/>
        <rFont val="Times New Roman"/>
        <family val="1"/>
      </rPr>
      <t>5</t>
    </r>
  </si>
  <si>
    <r>
      <t>Аналитический код</t>
    </r>
    <r>
      <rPr>
        <vertAlign val="superscript"/>
        <sz val="9"/>
        <color indexed="8"/>
        <rFont val="Times New Roman"/>
        <family val="1"/>
      </rPr>
      <t>4</t>
    </r>
  </si>
  <si>
    <r>
      <t>расходы на закупку товаров, работ, услуг, всего</t>
    </r>
    <r>
      <rPr>
        <vertAlign val="superscript"/>
        <sz val="9"/>
        <color indexed="8"/>
        <rFont val="Times New Roman"/>
        <family val="1"/>
      </rPr>
      <t>8</t>
    </r>
  </si>
  <si>
    <t>поступление средств в рамках расчетов между головным учреждением и обособленным подразделением</t>
  </si>
  <si>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</si>
  <si>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</si>
  <si>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</si>
  <si>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</si>
  <si>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</si>
  <si>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</si>
  <si>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</si>
  <si>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</si>
  <si>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</si>
  <si>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24</t>
  </si>
  <si>
    <r>
      <t>Раздел 2. Сведения по выплатам на закупку товаров, работ, услуг</t>
    </r>
    <r>
      <rPr>
        <b/>
        <vertAlign val="superscript"/>
        <sz val="10"/>
        <rFont val="Times New Roman"/>
        <family val="1"/>
      </rPr>
      <t>10</t>
    </r>
  </si>
  <si>
    <r>
      <t>Выплаты на закупку товаров, работ, услуг, всего</t>
    </r>
    <r>
      <rPr>
        <b/>
        <vertAlign val="superscript"/>
        <sz val="8"/>
        <color indexed="8"/>
        <rFont val="Times New Roman"/>
        <family val="1"/>
      </rPr>
      <t>11</t>
    </r>
  </si>
  <si>
    <r>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2020 N 24, ст.3754)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2020, N 17, ст.2702) (далее - Федеральный закон N 223-ФЗ)</t>
    </r>
    <r>
      <rPr>
        <vertAlign val="superscript"/>
        <sz val="8"/>
        <color indexed="8"/>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</si>
  <si>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
        <color indexed="8"/>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</si>
  <si>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 всего</t>
    </r>
    <r>
      <rPr>
        <vertAlign val="superscript"/>
        <sz val="8"/>
        <color indexed="8"/>
        <rFont val="Times New Roman"/>
        <family val="1"/>
      </rPr>
      <t>13</t>
    </r>
  </si>
  <si>
    <r>
      <t>из них</t>
    </r>
    <r>
      <rPr>
        <vertAlign val="superscript"/>
        <sz val="8"/>
        <color indexed="8"/>
        <rFont val="Times New Roman"/>
        <family val="1"/>
      </rPr>
      <t>10.1</t>
    </r>
    <r>
      <rPr>
        <sz val="8"/>
        <color indexed="8"/>
        <rFont val="Times New Roman"/>
        <family val="1"/>
      </rPr>
      <t>:</t>
    </r>
  </si>
  <si>
    <r>
      <t>из них</t>
    </r>
    <r>
      <rPr>
        <vertAlign val="superscript"/>
        <sz val="8"/>
        <color indexed="8"/>
        <rFont val="Times New Roman"/>
        <family val="1"/>
      </rPr>
      <t>10.2</t>
    </r>
    <r>
      <rPr>
        <sz val="8"/>
        <color indexed="8"/>
        <rFont val="Times New Roman"/>
        <family val="1"/>
      </rPr>
      <t>:</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</si>
  <si>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всего</t>
    </r>
    <r>
      <rPr>
        <vertAlign val="superscript"/>
        <sz val="8"/>
        <color indexed="8"/>
        <rFont val="Times New Roman"/>
        <family val="1"/>
      </rPr>
      <t>13</t>
    </r>
  </si>
  <si>
    <r>
      <t>в соответствии с Федеральным законом N 223-ФЗ</t>
    </r>
    <r>
      <rPr>
        <vertAlign val="superscript"/>
        <sz val="8"/>
        <color indexed="8"/>
        <rFont val="Times New Roman"/>
        <family val="1"/>
      </rPr>
      <t>14</t>
    </r>
  </si>
  <si>
    <r>
      <t>за счет субсидий, предоставляемых на осуществление капитальных вложений</t>
    </r>
    <r>
      <rPr>
        <vertAlign val="superscript"/>
        <sz val="8"/>
        <color indexed="8"/>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</si>
  <si>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всего</t>
    </r>
    <r>
      <rPr>
        <vertAlign val="superscript"/>
        <sz val="8"/>
        <color indexed="8"/>
        <rFont val="Times New Roman"/>
        <family val="1"/>
      </rPr>
      <t>16</t>
    </r>
  </si>
  <si>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</si>
  <si>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</si>
  <si>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</si>
  <si>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</si>
  <si>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</si>
  <si>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</si>
  <si>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</si>
  <si>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</si>
  <si>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</si>
  <si>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Код по 
бюджетной классификации Российской Федерации </t>
    </r>
    <r>
      <rPr>
        <vertAlign val="superscript"/>
        <sz val="8"/>
        <color indexed="8"/>
        <rFont val="Times New Roman"/>
        <family val="1"/>
      </rPr>
      <t>10.1</t>
    </r>
  </si>
  <si>
    <r>
      <t>Уникальный код</t>
    </r>
    <r>
      <rPr>
        <vertAlign val="superscript"/>
        <sz val="8"/>
        <color indexed="8"/>
        <rFont val="Times New Roman"/>
        <family val="1"/>
      </rPr>
      <t>10.2</t>
    </r>
  </si>
  <si>
    <t>перечисление средств в рамках расчетов между головным учреждением и обособленным подразделением</t>
  </si>
  <si>
    <t>2024</t>
  </si>
  <si>
    <t>Муниципальное бюджетное дошкольное образовательное учреждение Анжеро-Судженского городского округа "Детский сад №28"</t>
  </si>
  <si>
    <t>Ю.Г.Туралева</t>
  </si>
  <si>
    <t>28</t>
  </si>
  <si>
    <t>февраля</t>
  </si>
  <si>
    <t>28.02.2022</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</si>
</sst>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9">
    <font>
      <sz val="11"/>
      <name val="Times New Roman"/>
      <family val="0"/>
    </font>
    <font>
      <sz val="10"/>
      <name val="Times New Roman"/>
      <family val="1"/>
    </font>
    <font>
      <sz val="8"/>
      <name val="Times New Roman"/>
      <family val="1"/>
    </font>
    <font>
      <sz val="9"/>
      <name val="Times New Roman"/>
      <family val="1"/>
    </font>
    <font>
      <vertAlign val="superscript"/>
      <sz val="10"/>
      <name val="Times New Roman"/>
      <family val="1"/>
    </font>
    <font>
      <b/>
      <sz val="10"/>
      <name val="Times New Roman"/>
      <family val="1"/>
    </font>
    <font>
      <b/>
      <vertAlign val="superscript"/>
      <sz val="10"/>
      <name val="Times New Roman"/>
      <family val="1"/>
    </font>
    <font>
      <sz val="9"/>
      <color indexed="8"/>
      <name val="Times New Roman"/>
      <family val="1"/>
    </font>
    <font>
      <b/>
      <sz val="9"/>
      <color indexed="8"/>
      <name val="Times New Roman"/>
      <family val="1"/>
    </font>
    <font>
      <vertAlign val="superscript"/>
      <sz val="9"/>
      <color indexed="8"/>
      <name val="Times New Roman"/>
      <family val="1"/>
    </font>
    <font>
      <b/>
      <vertAlign val="superscript"/>
      <sz val="9"/>
      <color indexed="8"/>
      <name val="Times New Roman"/>
      <family val="1"/>
    </font>
    <font>
      <sz val="7"/>
      <name val="Times New Roman"/>
      <family val="1"/>
    </font>
    <font>
      <vertAlign val="superscript"/>
      <sz val="7"/>
      <name val="Times New Roman"/>
      <family val="1"/>
    </font>
    <font>
      <sz val="12"/>
      <name val="Times New Roman"/>
      <family val="1"/>
    </font>
    <font>
      <b/>
      <sz val="12"/>
      <name val="Times New Roman"/>
      <family val="1"/>
    </font>
    <font>
      <vertAlign val="superscript"/>
      <sz val="8"/>
      <name val="Times New Roman"/>
      <family val="1"/>
    </font>
    <font>
      <sz val="8"/>
      <color indexed="8"/>
      <name val="Times New Roman"/>
      <family val="1"/>
    </font>
    <font>
      <vertAlign val="superscript"/>
      <sz val="8"/>
      <color indexed="8"/>
      <name val="Times New Roman"/>
      <family val="1"/>
    </font>
    <font>
      <b/>
      <sz val="8"/>
      <color indexed="8"/>
      <name val="Times New Roman"/>
      <family val="1"/>
    </font>
    <font>
      <b/>
      <vertAlign val="superscript"/>
      <sz val="8"/>
      <color indexed="8"/>
      <name val="Times New Roman"/>
      <family val="1"/>
    </font>
    <font>
      <u val="single"/>
      <sz val="11"/>
      <color indexed="12"/>
      <name val="Times New Roman"/>
      <family val="1"/>
    </font>
    <font>
      <u val="single"/>
      <sz val="11"/>
      <color indexed="36"/>
      <name val="Times New Roman"/>
      <family val="1"/>
    </font>
    <font>
      <b/>
      <sz val="9"/>
      <name val="Times New Roman"/>
      <family val="1"/>
    </font>
    <font>
      <vertAlign val="superscript"/>
      <sz val="6"/>
      <name val="Times New Roman"/>
      <family val="1"/>
    </font>
    <font>
      <sz val="6"/>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DashDot"/>
      <right>
        <color indexed="63"/>
      </right>
      <top>
        <color indexed="63"/>
      </top>
      <bottom>
        <color indexed="63"/>
      </bottom>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style="thin"/>
      <top style="thin"/>
      <bottom>
        <color indexed="63"/>
      </bottom>
    </border>
    <border>
      <left style="thin"/>
      <right style="thin"/>
      <top style="medium"/>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style="mediu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color indexed="63"/>
      </left>
      <right style="thin"/>
      <top style="thin"/>
      <bottom style="thin"/>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color indexed="63"/>
      </right>
      <top style="medium"/>
      <bottom>
        <color indexed="63"/>
      </bottom>
    </border>
    <border>
      <left/>
      <right>
        <color indexed="63"/>
      </right>
      <top style="medium"/>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
      <left style="medium"/>
      <right>
        <color indexed="63"/>
      </right>
      <top style="thin"/>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21"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1" borderId="0" applyNumberFormat="0" applyBorder="0" applyAlignment="0" applyProtection="0"/>
  </cellStyleXfs>
  <cellXfs count="388">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horizontal="left"/>
    </xf>
    <xf numFmtId="0" fontId="1" fillId="0" borderId="0" xfId="0" applyFont="1" applyBorder="1" applyAlignment="1">
      <alignment horizontal="left" vertical="center"/>
    </xf>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1" fillId="0" borderId="10" xfId="0" applyFont="1" applyBorder="1" applyAlignment="1">
      <alignment/>
    </xf>
    <xf numFmtId="0" fontId="5" fillId="0" borderId="0" xfId="0" applyFont="1" applyAlignment="1">
      <alignment horizontal="center"/>
    </xf>
    <xf numFmtId="0" fontId="1" fillId="0" borderId="0" xfId="0" applyFont="1" applyFill="1" applyBorder="1" applyAlignment="1">
      <alignment horizontal="left" wrapText="1"/>
    </xf>
    <xf numFmtId="0" fontId="3" fillId="0" borderId="0" xfId="0" applyFont="1" applyBorder="1" applyAlignment="1">
      <alignment horizontal="center" vertical="top"/>
    </xf>
    <xf numFmtId="0" fontId="2" fillId="0" borderId="0" xfId="0" applyFont="1" applyBorder="1" applyAlignment="1">
      <alignment/>
    </xf>
    <xf numFmtId="0" fontId="1" fillId="0" borderId="0" xfId="0" applyNumberFormat="1" applyFont="1" applyFill="1" applyBorder="1" applyAlignment="1">
      <alignment horizontal="right" vertical="top" wrapText="1"/>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4" fillId="0" borderId="0" xfId="0" applyFont="1" applyBorder="1" applyAlignment="1">
      <alignment horizontal="right"/>
    </xf>
    <xf numFmtId="0" fontId="14" fillId="0" borderId="0" xfId="0" applyFont="1" applyBorder="1" applyAlignment="1">
      <alignment horizontal="left"/>
    </xf>
    <xf numFmtId="49" fontId="14"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Font="1" applyAlignment="1">
      <alignment horizontal="right" vertical="center" indent="1"/>
    </xf>
    <xf numFmtId="0" fontId="1" fillId="0" borderId="0" xfId="0" applyFont="1" applyBorder="1" applyAlignment="1">
      <alignment horizontal="right"/>
    </xf>
    <xf numFmtId="49" fontId="1" fillId="0" borderId="0" xfId="0" applyNumberFormat="1"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2" fillId="0" borderId="0" xfId="0" applyFont="1" applyBorder="1" applyAlignment="1">
      <alignment horizontal="center" vertical="top"/>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49" fontId="3" fillId="0" borderId="10" xfId="0" applyNumberFormat="1" applyFont="1" applyBorder="1" applyAlignment="1">
      <alignment horizontal="center"/>
    </xf>
    <xf numFmtId="49" fontId="3" fillId="0" borderId="0" xfId="0" applyNumberFormat="1" applyFont="1" applyAlignment="1">
      <alignment horizontal="center"/>
    </xf>
    <xf numFmtId="49" fontId="3" fillId="0" borderId="0" xfId="0" applyNumberFormat="1" applyFont="1" applyBorder="1" applyAlignment="1">
      <alignment horizontal="center"/>
    </xf>
    <xf numFmtId="0" fontId="3" fillId="0" borderId="0" xfId="0" applyFont="1" applyAlignment="1">
      <alignment horizontal="right"/>
    </xf>
    <xf numFmtId="0" fontId="2" fillId="0" borderId="0" xfId="0" applyFont="1" applyBorder="1" applyAlignment="1">
      <alignment horizontal="center"/>
    </xf>
    <xf numFmtId="0" fontId="3" fillId="0" borderId="17" xfId="0" applyFont="1" applyBorder="1" applyAlignment="1">
      <alignment horizontal="right"/>
    </xf>
    <xf numFmtId="0" fontId="11" fillId="0" borderId="0" xfId="0" applyFont="1" applyAlignment="1">
      <alignment horizontal="center" vertical="top"/>
    </xf>
    <xf numFmtId="0" fontId="11" fillId="0" borderId="0" xfId="0" applyFont="1" applyAlignment="1">
      <alignment/>
    </xf>
    <xf numFmtId="0" fontId="11" fillId="0" borderId="0" xfId="0" applyFont="1" applyBorder="1" applyAlignment="1">
      <alignment horizontal="center" vertical="top"/>
    </xf>
    <xf numFmtId="0" fontId="1" fillId="0" borderId="10" xfId="0" applyFont="1" applyFill="1" applyBorder="1" applyAlignment="1">
      <alignment horizontal="center"/>
    </xf>
    <xf numFmtId="0" fontId="1" fillId="0" borderId="10" xfId="0" applyFont="1" applyFill="1" applyBorder="1" applyAlignment="1">
      <alignment/>
    </xf>
    <xf numFmtId="0" fontId="1" fillId="0" borderId="0" xfId="0" applyFont="1" applyAlignment="1">
      <alignment horizontal="right" vertical="center"/>
    </xf>
    <xf numFmtId="49" fontId="7" fillId="0" borderId="18" xfId="0" applyNumberFormat="1" applyFont="1" applyBorder="1" applyAlignment="1">
      <alignment horizontal="center" wrapText="1"/>
    </xf>
    <xf numFmtId="49" fontId="8" fillId="0" borderId="18" xfId="0" applyNumberFormat="1" applyFont="1" applyBorder="1" applyAlignment="1">
      <alignment horizontal="center" wrapText="1"/>
    </xf>
    <xf numFmtId="49" fontId="7" fillId="0" borderId="19" xfId="0" applyNumberFormat="1" applyFont="1" applyBorder="1" applyAlignment="1">
      <alignment horizontal="center" wrapText="1"/>
    </xf>
    <xf numFmtId="49" fontId="7" fillId="0" borderId="20" xfId="0" applyNumberFormat="1" applyFont="1" applyBorder="1" applyAlignment="1">
      <alignment horizontal="center" wrapText="1"/>
    </xf>
    <xf numFmtId="49" fontId="7" fillId="0" borderId="10" xfId="0" applyNumberFormat="1" applyFont="1" applyBorder="1" applyAlignment="1">
      <alignment horizontal="center" wrapText="1"/>
    </xf>
    <xf numFmtId="49" fontId="14" fillId="0" borderId="0" xfId="0" applyNumberFormat="1" applyFont="1" applyAlignment="1">
      <alignment horizontal="center"/>
    </xf>
    <xf numFmtId="49" fontId="7" fillId="0" borderId="21" xfId="0" applyNumberFormat="1" applyFont="1" applyBorder="1" applyAlignment="1">
      <alignment horizontal="center" vertical="center" wrapText="1"/>
    </xf>
    <xf numFmtId="49" fontId="7" fillId="0" borderId="22" xfId="0" applyNumberFormat="1" applyFont="1" applyBorder="1" applyAlignment="1">
      <alignment horizontal="center" wrapText="1"/>
    </xf>
    <xf numFmtId="49" fontId="3" fillId="0" borderId="23" xfId="0" applyNumberFormat="1" applyFont="1" applyBorder="1" applyAlignment="1">
      <alignment horizontal="center" wrapText="1"/>
    </xf>
    <xf numFmtId="49" fontId="7" fillId="0" borderId="24" xfId="0" applyNumberFormat="1" applyFont="1" applyBorder="1" applyAlignment="1">
      <alignment horizontal="center" wrapText="1"/>
    </xf>
    <xf numFmtId="0" fontId="24" fillId="0" borderId="0" xfId="0" applyFont="1" applyAlignment="1">
      <alignment/>
    </xf>
    <xf numFmtId="0" fontId="15" fillId="0" borderId="0" xfId="0" applyFont="1" applyFill="1" applyBorder="1" applyAlignment="1">
      <alignment horizontal="justify" vertical="justify" wrapText="1"/>
    </xf>
    <xf numFmtId="0" fontId="2" fillId="0" borderId="0" xfId="0" applyFont="1" applyFill="1" applyBorder="1" applyAlignment="1">
      <alignment horizontal="justify" vertical="justify" wrapText="1"/>
    </xf>
    <xf numFmtId="0" fontId="15" fillId="0" borderId="0" xfId="0" applyFont="1" applyFill="1" applyBorder="1" applyAlignment="1">
      <alignment vertical="justify" wrapText="1"/>
    </xf>
    <xf numFmtId="0" fontId="2" fillId="0" borderId="0" xfId="0" applyFont="1" applyFill="1" applyBorder="1" applyAlignment="1">
      <alignment vertical="justify" wrapText="1"/>
    </xf>
    <xf numFmtId="49" fontId="7" fillId="0" borderId="21"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0" fontId="15" fillId="0" borderId="0" xfId="0" applyFont="1" applyBorder="1" applyAlignment="1">
      <alignment vertical="justify"/>
    </xf>
    <xf numFmtId="0" fontId="2" fillId="0" borderId="0" xfId="0" applyFont="1" applyBorder="1" applyAlignment="1">
      <alignment vertical="justify"/>
    </xf>
    <xf numFmtId="0" fontId="15" fillId="0" borderId="0" xfId="0" applyFont="1" applyBorder="1" applyAlignment="1">
      <alignment horizontal="justify" vertical="justify" wrapText="1"/>
    </xf>
    <xf numFmtId="0" fontId="2" fillId="0" borderId="0" xfId="0" applyFont="1" applyBorder="1" applyAlignment="1">
      <alignment horizontal="justify" vertical="justify"/>
    </xf>
    <xf numFmtId="0" fontId="15" fillId="0" borderId="0" xfId="0" applyFont="1" applyAlignment="1">
      <alignment horizontal="justify" vertical="justify" wrapText="1"/>
    </xf>
    <xf numFmtId="0" fontId="2" fillId="0" borderId="0" xfId="0" applyFont="1" applyAlignment="1">
      <alignment horizontal="justify" vertical="justify" wrapText="1"/>
    </xf>
    <xf numFmtId="0" fontId="1" fillId="0" borderId="0" xfId="0" applyFont="1" applyAlignment="1">
      <alignment horizontal="right" vertical="center"/>
    </xf>
    <xf numFmtId="0" fontId="1" fillId="0" borderId="27" xfId="0" applyFont="1" applyBorder="1" applyAlignment="1">
      <alignment horizontal="right" vertical="center"/>
    </xf>
    <xf numFmtId="1" fontId="7" fillId="0" borderId="23" xfId="0" applyNumberFormat="1" applyFont="1" applyBorder="1" applyAlignment="1">
      <alignment horizontal="center" wrapText="1"/>
    </xf>
    <xf numFmtId="1" fontId="7" fillId="0" borderId="12" xfId="0" applyNumberFormat="1" applyFont="1" applyBorder="1" applyAlignment="1">
      <alignment horizontal="center" wrapText="1"/>
    </xf>
    <xf numFmtId="1" fontId="7" fillId="0" borderId="28" xfId="0" applyNumberFormat="1" applyFont="1" applyBorder="1" applyAlignment="1">
      <alignment horizontal="center" wrapText="1"/>
    </xf>
    <xf numFmtId="1" fontId="7" fillId="0" borderId="20"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29" xfId="0" applyNumberFormat="1" applyFont="1" applyBorder="1" applyAlignment="1">
      <alignment horizontal="center" wrapText="1"/>
    </xf>
    <xf numFmtId="4" fontId="3" fillId="0" borderId="23" xfId="0" applyNumberFormat="1" applyFont="1" applyBorder="1" applyAlignment="1">
      <alignment horizontal="center" wrapText="1"/>
    </xf>
    <xf numFmtId="4" fontId="3" fillId="0" borderId="12" xfId="0" applyNumberFormat="1" applyFont="1" applyBorder="1" applyAlignment="1">
      <alignment horizontal="center" wrapText="1"/>
    </xf>
    <xf numFmtId="4" fontId="3" fillId="0" borderId="11" xfId="0" applyNumberFormat="1" applyFont="1" applyBorder="1" applyAlignment="1">
      <alignment horizontal="center" wrapText="1"/>
    </xf>
    <xf numFmtId="4" fontId="3" fillId="0" borderId="20" xfId="0" applyNumberFormat="1" applyFont="1" applyBorder="1" applyAlignment="1">
      <alignment horizontal="center" wrapText="1"/>
    </xf>
    <xf numFmtId="4" fontId="3" fillId="0" borderId="10" xfId="0" applyNumberFormat="1" applyFont="1" applyBorder="1" applyAlignment="1">
      <alignment horizontal="center" wrapText="1"/>
    </xf>
    <xf numFmtId="4" fontId="3" fillId="0" borderId="30" xfId="0" applyNumberFormat="1" applyFont="1" applyBorder="1" applyAlignment="1">
      <alignment horizontal="center" wrapText="1"/>
    </xf>
    <xf numFmtId="1" fontId="7" fillId="0" borderId="18" xfId="0" applyNumberFormat="1" applyFont="1" applyBorder="1" applyAlignment="1">
      <alignment horizontal="center" wrapText="1"/>
    </xf>
    <xf numFmtId="1" fontId="7" fillId="0" borderId="31" xfId="0" applyNumberFormat="1" applyFont="1" applyBorder="1" applyAlignment="1">
      <alignment horizontal="center" wrapText="1"/>
    </xf>
    <xf numFmtId="1" fontId="3" fillId="0" borderId="18" xfId="0" applyNumberFormat="1" applyFont="1" applyBorder="1" applyAlignment="1">
      <alignment horizontal="center" wrapText="1"/>
    </xf>
    <xf numFmtId="1" fontId="3" fillId="0" borderId="31" xfId="0" applyNumberFormat="1" applyFont="1" applyBorder="1" applyAlignment="1">
      <alignment horizontal="center" wrapText="1"/>
    </xf>
    <xf numFmtId="1" fontId="3" fillId="0" borderId="23" xfId="0" applyNumberFormat="1" applyFont="1" applyBorder="1" applyAlignment="1">
      <alignment horizontal="center" wrapText="1"/>
    </xf>
    <xf numFmtId="1" fontId="3" fillId="0" borderId="12" xfId="0" applyNumberFormat="1" applyFont="1" applyBorder="1" applyAlignment="1">
      <alignment horizontal="center" wrapText="1"/>
    </xf>
    <xf numFmtId="1" fontId="3" fillId="0" borderId="28" xfId="0" applyNumberFormat="1" applyFont="1" applyBorder="1" applyAlignment="1">
      <alignment horizontal="center" wrapText="1"/>
    </xf>
    <xf numFmtId="1" fontId="3" fillId="0" borderId="20" xfId="0" applyNumberFormat="1" applyFont="1" applyBorder="1" applyAlignment="1">
      <alignment horizontal="center" wrapText="1"/>
    </xf>
    <xf numFmtId="1" fontId="3" fillId="0" borderId="10" xfId="0" applyNumberFormat="1" applyFont="1" applyBorder="1" applyAlignment="1">
      <alignment horizontal="center" wrapText="1"/>
    </xf>
    <xf numFmtId="1" fontId="3" fillId="0" borderId="29" xfId="0" applyNumberFormat="1" applyFont="1" applyBorder="1" applyAlignment="1">
      <alignment horizontal="center" wrapText="1"/>
    </xf>
    <xf numFmtId="4" fontId="3" fillId="0" borderId="18" xfId="0" applyNumberFormat="1" applyFont="1" applyBorder="1" applyAlignment="1">
      <alignment horizontal="center" wrapText="1"/>
    </xf>
    <xf numFmtId="1" fontId="3" fillId="0" borderId="24" xfId="0" applyNumberFormat="1" applyFont="1" applyBorder="1" applyAlignment="1">
      <alignment horizontal="center" wrapText="1"/>
    </xf>
    <xf numFmtId="1" fontId="3" fillId="0" borderId="32" xfId="0" applyNumberFormat="1" applyFont="1" applyBorder="1" applyAlignment="1">
      <alignment horizontal="center" wrapText="1"/>
    </xf>
    <xf numFmtId="1" fontId="3" fillId="0" borderId="33" xfId="0" applyNumberFormat="1" applyFont="1" applyBorder="1" applyAlignment="1">
      <alignment horizontal="center" wrapText="1"/>
    </xf>
    <xf numFmtId="1" fontId="3" fillId="0" borderId="19" xfId="0" applyNumberFormat="1" applyFont="1" applyBorder="1" applyAlignment="1">
      <alignment horizontal="center" wrapText="1"/>
    </xf>
    <xf numFmtId="1" fontId="3" fillId="0" borderId="34" xfId="0" applyNumberFormat="1" applyFont="1" applyBorder="1" applyAlignment="1">
      <alignment horizontal="center" wrapText="1"/>
    </xf>
    <xf numFmtId="49" fontId="7" fillId="0" borderId="35" xfId="0" applyNumberFormat="1" applyFont="1" applyBorder="1" applyAlignment="1">
      <alignment horizontal="center" wrapText="1"/>
    </xf>
    <xf numFmtId="49" fontId="7" fillId="0" borderId="18" xfId="0" applyNumberFormat="1" applyFont="1" applyBorder="1" applyAlignment="1">
      <alignment horizontal="center" wrapText="1"/>
    </xf>
    <xf numFmtId="49" fontId="8" fillId="0" borderId="35" xfId="0" applyNumberFormat="1" applyFont="1" applyBorder="1" applyAlignment="1">
      <alignment horizontal="center" wrapText="1"/>
    </xf>
    <xf numFmtId="49" fontId="8" fillId="0" borderId="18" xfId="0" applyNumberFormat="1" applyFont="1" applyBorder="1" applyAlignment="1">
      <alignment horizontal="center" wrapText="1"/>
    </xf>
    <xf numFmtId="49" fontId="3" fillId="0" borderId="36" xfId="0" applyNumberFormat="1" applyFont="1" applyBorder="1" applyAlignment="1">
      <alignment horizontal="center" wrapText="1"/>
    </xf>
    <xf numFmtId="49" fontId="3" fillId="0" borderId="21" xfId="0" applyNumberFormat="1" applyFont="1" applyBorder="1" applyAlignment="1">
      <alignment horizontal="center" wrapText="1"/>
    </xf>
    <xf numFmtId="49" fontId="7" fillId="0" borderId="37" xfId="0" applyNumberFormat="1" applyFont="1" applyBorder="1" applyAlignment="1">
      <alignment horizontal="center" wrapText="1"/>
    </xf>
    <xf numFmtId="49" fontId="7" fillId="0" borderId="26" xfId="0" applyNumberFormat="1" applyFont="1" applyBorder="1" applyAlignment="1">
      <alignment horizontal="center" wrapText="1"/>
    </xf>
    <xf numFmtId="49" fontId="7" fillId="0" borderId="19" xfId="0" applyNumberFormat="1" applyFont="1" applyBorder="1" applyAlignment="1">
      <alignment horizontal="center" wrapText="1"/>
    </xf>
    <xf numFmtId="4" fontId="3" fillId="0" borderId="19" xfId="0" applyNumberFormat="1" applyFont="1" applyBorder="1" applyAlignment="1">
      <alignment horizontal="center" wrapText="1"/>
    </xf>
    <xf numFmtId="49" fontId="7" fillId="0" borderId="38" xfId="0" applyNumberFormat="1" applyFont="1" applyBorder="1" applyAlignment="1">
      <alignment horizontal="center" wrapText="1"/>
    </xf>
    <xf numFmtId="49" fontId="7" fillId="0" borderId="18" xfId="0" applyNumberFormat="1" applyFont="1" applyBorder="1" applyAlignment="1">
      <alignment horizontal="left" wrapText="1" indent="1"/>
    </xf>
    <xf numFmtId="49" fontId="7" fillId="0" borderId="24" xfId="0" applyNumberFormat="1" applyFont="1" applyBorder="1" applyAlignment="1">
      <alignment horizontal="left" wrapText="1" indent="1"/>
    </xf>
    <xf numFmtId="4" fontId="3" fillId="0" borderId="24" xfId="0" applyNumberFormat="1" applyFont="1" applyBorder="1" applyAlignment="1">
      <alignment horizontal="center" wrapText="1"/>
    </xf>
    <xf numFmtId="4" fontId="3" fillId="0" borderId="32" xfId="0" applyNumberFormat="1" applyFont="1" applyBorder="1" applyAlignment="1">
      <alignment horizontal="center" wrapText="1"/>
    </xf>
    <xf numFmtId="4" fontId="3" fillId="0" borderId="39" xfId="0" applyNumberFormat="1" applyFont="1" applyBorder="1" applyAlignment="1">
      <alignment horizontal="center" wrapText="1"/>
    </xf>
    <xf numFmtId="4" fontId="22" fillId="0" borderId="18" xfId="0" applyNumberFormat="1" applyFont="1" applyBorder="1" applyAlignment="1">
      <alignment horizontal="center" wrapText="1"/>
    </xf>
    <xf numFmtId="49" fontId="7" fillId="0" borderId="20" xfId="0" applyNumberFormat="1" applyFont="1" applyBorder="1" applyAlignment="1">
      <alignment horizontal="center" wrapText="1"/>
    </xf>
    <xf numFmtId="49" fontId="7" fillId="0" borderId="10" xfId="0" applyNumberFormat="1" applyFont="1" applyBorder="1" applyAlignment="1">
      <alignment horizontal="center" wrapText="1"/>
    </xf>
    <xf numFmtId="49" fontId="7" fillId="0" borderId="30" xfId="0" applyNumberFormat="1" applyFont="1" applyBorder="1" applyAlignment="1">
      <alignment horizontal="center" wrapText="1"/>
    </xf>
    <xf numFmtId="49" fontId="7" fillId="0" borderId="40" xfId="0" applyNumberFormat="1" applyFont="1" applyBorder="1" applyAlignment="1">
      <alignment horizontal="center" wrapText="1"/>
    </xf>
    <xf numFmtId="49" fontId="7" fillId="0" borderId="21" xfId="0" applyNumberFormat="1" applyFont="1" applyBorder="1" applyAlignment="1">
      <alignment horizontal="left" wrapText="1" indent="2"/>
    </xf>
    <xf numFmtId="49" fontId="7" fillId="0" borderId="23" xfId="0" applyNumberFormat="1" applyFont="1" applyBorder="1" applyAlignment="1">
      <alignment horizontal="left" wrapText="1" indent="2"/>
    </xf>
    <xf numFmtId="49" fontId="7" fillId="0" borderId="21" xfId="0" applyNumberFormat="1" applyFont="1" applyBorder="1" applyAlignment="1">
      <alignment horizontal="left" wrapText="1" indent="1"/>
    </xf>
    <xf numFmtId="49" fontId="7" fillId="0" borderId="23" xfId="0" applyNumberFormat="1" applyFont="1" applyBorder="1" applyAlignment="1">
      <alignment horizontal="left" wrapText="1" indent="1"/>
    </xf>
    <xf numFmtId="49" fontId="7" fillId="0" borderId="26" xfId="0" applyNumberFormat="1" applyFont="1" applyBorder="1" applyAlignment="1">
      <alignment horizontal="left" wrapText="1" indent="1"/>
    </xf>
    <xf numFmtId="49" fontId="7" fillId="0" borderId="20" xfId="0" applyNumberFormat="1" applyFont="1" applyBorder="1" applyAlignment="1">
      <alignment horizontal="left" wrapText="1" indent="1"/>
    </xf>
    <xf numFmtId="49" fontId="8" fillId="0" borderId="18" xfId="0" applyNumberFormat="1" applyFont="1" applyBorder="1" applyAlignment="1">
      <alignment wrapText="1"/>
    </xf>
    <xf numFmtId="49" fontId="8" fillId="0" borderId="24" xfId="0" applyNumberFormat="1" applyFont="1" applyBorder="1" applyAlignment="1">
      <alignment wrapText="1"/>
    </xf>
    <xf numFmtId="49" fontId="7" fillId="0" borderId="26" xfId="0" applyNumberFormat="1" applyFont="1" applyBorder="1" applyAlignment="1">
      <alignment horizontal="left" wrapText="1" indent="2"/>
    </xf>
    <xf numFmtId="49" fontId="7" fillId="0" borderId="20" xfId="0" applyNumberFormat="1" applyFont="1" applyBorder="1" applyAlignment="1">
      <alignment horizontal="left" wrapText="1" indent="2"/>
    </xf>
    <xf numFmtId="49" fontId="7" fillId="0" borderId="18" xfId="0" applyNumberFormat="1" applyFont="1" applyBorder="1" applyAlignment="1">
      <alignment horizontal="left" wrapText="1" indent="2"/>
    </xf>
    <xf numFmtId="49" fontId="7" fillId="0" borderId="24" xfId="0" applyNumberFormat="1" applyFont="1" applyBorder="1" applyAlignment="1">
      <alignment horizontal="left" wrapText="1" indent="2"/>
    </xf>
    <xf numFmtId="49" fontId="7" fillId="0" borderId="26" xfId="0" applyNumberFormat="1" applyFont="1" applyBorder="1" applyAlignment="1">
      <alignment horizontal="left" wrapText="1" indent="3"/>
    </xf>
    <xf numFmtId="49" fontId="7" fillId="0" borderId="20" xfId="0" applyNumberFormat="1" applyFont="1" applyBorder="1" applyAlignment="1">
      <alignment horizontal="left" wrapText="1" indent="3"/>
    </xf>
    <xf numFmtId="49" fontId="7" fillId="0" borderId="18" xfId="0" applyNumberFormat="1" applyFont="1" applyBorder="1" applyAlignment="1">
      <alignment horizontal="left" wrapText="1" indent="3"/>
    </xf>
    <xf numFmtId="49" fontId="7" fillId="0" borderId="24" xfId="0" applyNumberFormat="1" applyFont="1" applyBorder="1" applyAlignment="1">
      <alignment horizontal="left" wrapText="1" indent="3"/>
    </xf>
    <xf numFmtId="49" fontId="7" fillId="0" borderId="21" xfId="0" applyNumberFormat="1" applyFont="1" applyBorder="1" applyAlignment="1">
      <alignment horizontal="left" wrapText="1" indent="3"/>
    </xf>
    <xf numFmtId="49" fontId="7" fillId="0" borderId="23" xfId="0" applyNumberFormat="1" applyFont="1" applyBorder="1" applyAlignment="1">
      <alignment horizontal="left" wrapText="1" indent="3"/>
    </xf>
    <xf numFmtId="49" fontId="7" fillId="0" borderId="10" xfId="0" applyNumberFormat="1" applyFont="1" applyBorder="1" applyAlignment="1">
      <alignment horizontal="left" wrapText="1" indent="2"/>
    </xf>
    <xf numFmtId="49" fontId="7" fillId="0" borderId="29" xfId="0" applyNumberFormat="1" applyFont="1" applyBorder="1" applyAlignment="1">
      <alignment horizontal="left" wrapText="1" indent="2"/>
    </xf>
    <xf numFmtId="11" fontId="7" fillId="0" borderId="18" xfId="0" applyNumberFormat="1" applyFont="1" applyBorder="1" applyAlignment="1">
      <alignment horizontal="left" wrapText="1" indent="2"/>
    </xf>
    <xf numFmtId="11" fontId="7" fillId="0" borderId="24" xfId="0" applyNumberFormat="1" applyFont="1" applyBorder="1" applyAlignment="1">
      <alignment horizontal="left" wrapText="1" indent="2"/>
    </xf>
    <xf numFmtId="0" fontId="3" fillId="0" borderId="12" xfId="0" applyFont="1" applyBorder="1" applyAlignment="1">
      <alignment horizontal="center" vertical="top"/>
    </xf>
    <xf numFmtId="0" fontId="1" fillId="0" borderId="0" xfId="0" applyFont="1" applyBorder="1" applyAlignment="1">
      <alignment horizontal="right" vertical="center" wrapText="1"/>
    </xf>
    <xf numFmtId="0" fontId="1" fillId="0" borderId="0" xfId="0" applyFont="1" applyAlignment="1">
      <alignment horizontal="right" vertical="center" wrapText="1"/>
    </xf>
    <xf numFmtId="49" fontId="14" fillId="0" borderId="0" xfId="0" applyNumberFormat="1" applyFont="1" applyAlignment="1">
      <alignment horizontal="center"/>
    </xf>
    <xf numFmtId="49" fontId="14" fillId="0" borderId="10" xfId="0" applyNumberFormat="1" applyFont="1" applyFill="1" applyBorder="1" applyAlignment="1">
      <alignment horizontal="left"/>
    </xf>
    <xf numFmtId="49" fontId="1" fillId="0" borderId="10" xfId="0" applyNumberFormat="1" applyFont="1" applyFill="1" applyBorder="1" applyAlignment="1">
      <alignment horizontal="center"/>
    </xf>
    <xf numFmtId="49" fontId="8" fillId="0" borderId="18" xfId="0" applyNumberFormat="1" applyFont="1" applyBorder="1" applyAlignment="1">
      <alignment horizontal="left" wrapText="1"/>
    </xf>
    <xf numFmtId="49" fontId="8" fillId="0" borderId="24" xfId="0" applyNumberFormat="1" applyFont="1" applyBorder="1" applyAlignment="1">
      <alignment horizontal="left" wrapText="1"/>
    </xf>
    <xf numFmtId="0" fontId="1" fillId="0" borderId="0" xfId="0" applyFont="1" applyAlignment="1">
      <alignment/>
    </xf>
    <xf numFmtId="49" fontId="1" fillId="0" borderId="10" xfId="0" applyNumberFormat="1" applyFont="1" applyBorder="1" applyAlignment="1">
      <alignment horizontal="left"/>
    </xf>
    <xf numFmtId="0" fontId="1" fillId="0" borderId="0" xfId="0" applyFont="1" applyBorder="1" applyAlignment="1">
      <alignment horizontal="right"/>
    </xf>
    <xf numFmtId="0" fontId="1" fillId="0" borderId="23"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 vertical="center"/>
    </xf>
    <xf numFmtId="0" fontId="1" fillId="0" borderId="30" xfId="0" applyFont="1" applyBorder="1" applyAlignment="1">
      <alignment horizontal="center" vertical="center"/>
    </xf>
    <xf numFmtId="49" fontId="1" fillId="0" borderId="35"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31" xfId="0" applyNumberFormat="1" applyFont="1" applyFill="1" applyBorder="1" applyAlignment="1">
      <alignment horizontal="center"/>
    </xf>
    <xf numFmtId="49" fontId="7" fillId="0" borderId="12" xfId="0" applyNumberFormat="1" applyFont="1" applyBorder="1" applyAlignment="1">
      <alignment horizontal="left" wrapText="1"/>
    </xf>
    <xf numFmtId="49" fontId="7" fillId="0" borderId="11" xfId="0" applyNumberFormat="1" applyFont="1" applyBorder="1" applyAlignment="1">
      <alignment horizontal="left" wrapText="1"/>
    </xf>
    <xf numFmtId="49" fontId="7" fillId="0" borderId="23"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41"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42" xfId="0" applyNumberFormat="1" applyFont="1" applyBorder="1" applyAlignment="1">
      <alignment horizontal="center" vertical="center" wrapText="1"/>
    </xf>
    <xf numFmtId="0" fontId="1" fillId="0" borderId="10" xfId="0" applyFont="1" applyFill="1" applyBorder="1" applyAlignment="1">
      <alignment horizontal="center" wrapText="1"/>
    </xf>
    <xf numFmtId="0" fontId="3" fillId="0" borderId="0" xfId="0" applyFont="1" applyBorder="1" applyAlignment="1">
      <alignment horizontal="center" vertical="top" wrapText="1"/>
    </xf>
    <xf numFmtId="0" fontId="1" fillId="0" borderId="10" xfId="0" applyFont="1" applyFill="1" applyBorder="1" applyAlignment="1">
      <alignment horizontal="center"/>
    </xf>
    <xf numFmtId="0" fontId="1" fillId="0" borderId="0" xfId="0" applyFont="1" applyFill="1" applyBorder="1" applyAlignment="1">
      <alignment horizontal="left" wrapText="1"/>
    </xf>
    <xf numFmtId="49" fontId="1" fillId="0" borderId="10" xfId="0" applyNumberFormat="1" applyFont="1" applyFill="1" applyBorder="1" applyAlignment="1">
      <alignment horizontal="center" wrapText="1"/>
    </xf>
    <xf numFmtId="49" fontId="1" fillId="0" borderId="36"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3" xfId="0" applyNumberFormat="1" applyFont="1" applyFill="1" applyBorder="1" applyAlignment="1">
      <alignment horizontal="center"/>
    </xf>
    <xf numFmtId="49" fontId="7" fillId="0" borderId="26" xfId="0" applyNumberFormat="1" applyFont="1" applyBorder="1" applyAlignment="1">
      <alignment horizontal="center" vertical="top" wrapText="1"/>
    </xf>
    <xf numFmtId="49" fontId="1" fillId="0" borderId="3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44" xfId="0" applyNumberFormat="1" applyFont="1" applyFill="1" applyBorder="1" applyAlignment="1">
      <alignment horizontal="center"/>
    </xf>
    <xf numFmtId="49" fontId="7" fillId="0" borderId="2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49" fontId="1" fillId="0" borderId="10" xfId="0" applyNumberFormat="1" applyFont="1" applyBorder="1" applyAlignment="1">
      <alignment wrapText="1"/>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0" fontId="3" fillId="0" borderId="0" xfId="0" applyNumberFormat="1" applyFont="1" applyFill="1" applyBorder="1" applyAlignment="1">
      <alignment horizontal="right" vertical="top" wrapText="1"/>
    </xf>
    <xf numFmtId="0" fontId="1" fillId="0" borderId="0" xfId="0" applyFont="1" applyAlignment="1">
      <alignment horizontal="center"/>
    </xf>
    <xf numFmtId="0" fontId="14" fillId="0" borderId="0" xfId="0" applyFont="1" applyAlignment="1">
      <alignment horizontal="right"/>
    </xf>
    <xf numFmtId="0" fontId="14" fillId="0" borderId="0" xfId="0" applyFont="1" applyBorder="1" applyAlignment="1">
      <alignment horizontal="right"/>
    </xf>
    <xf numFmtId="0" fontId="14" fillId="0" borderId="0" xfId="0" applyFont="1" applyAlignment="1">
      <alignment horizontal="center"/>
    </xf>
    <xf numFmtId="49" fontId="7" fillId="0" borderId="18" xfId="0" applyNumberFormat="1" applyFont="1" applyBorder="1" applyAlignment="1">
      <alignment horizontal="left" wrapText="1"/>
    </xf>
    <xf numFmtId="49" fontId="7" fillId="0" borderId="24" xfId="0" applyNumberFormat="1" applyFont="1" applyBorder="1" applyAlignment="1">
      <alignment horizontal="left" wrapText="1"/>
    </xf>
    <xf numFmtId="49" fontId="7" fillId="0" borderId="48" xfId="0" applyNumberFormat="1" applyFont="1" applyBorder="1" applyAlignment="1">
      <alignment horizontal="center" wrapText="1"/>
    </xf>
    <xf numFmtId="49" fontId="7" fillId="0" borderId="22" xfId="0" applyNumberFormat="1" applyFont="1" applyBorder="1" applyAlignment="1">
      <alignment horizontal="center" wrapText="1"/>
    </xf>
    <xf numFmtId="49" fontId="7" fillId="0" borderId="18" xfId="0" applyNumberFormat="1" applyFont="1" applyBorder="1" applyAlignment="1">
      <alignment horizontal="center" vertical="center" wrapText="1"/>
    </xf>
    <xf numFmtId="0" fontId="2" fillId="0" borderId="12" xfId="0" applyFont="1" applyBorder="1" applyAlignment="1">
      <alignment horizontal="center" vertical="top"/>
    </xf>
    <xf numFmtId="4" fontId="7" fillId="0" borderId="22" xfId="0" applyNumberFormat="1" applyFont="1" applyBorder="1" applyAlignment="1">
      <alignment horizontal="center" wrapText="1"/>
    </xf>
    <xf numFmtId="0" fontId="5" fillId="0" borderId="0" xfId="0" applyFont="1" applyAlignment="1">
      <alignment horizontal="center"/>
    </xf>
    <xf numFmtId="4" fontId="8" fillId="0" borderId="18" xfId="0" applyNumberFormat="1" applyFont="1" applyBorder="1" applyAlignment="1">
      <alignment horizontal="center" wrapText="1"/>
    </xf>
    <xf numFmtId="4" fontId="7" fillId="0" borderId="18" xfId="0" applyNumberFormat="1" applyFont="1" applyBorder="1" applyAlignment="1">
      <alignment horizontal="center" wrapText="1"/>
    </xf>
    <xf numFmtId="49" fontId="7" fillId="0" borderId="21" xfId="0" applyNumberFormat="1" applyFont="1" applyBorder="1" applyAlignment="1">
      <alignment horizontal="right" wrapText="1"/>
    </xf>
    <xf numFmtId="49" fontId="7" fillId="0" borderId="23" xfId="0" applyNumberFormat="1" applyFont="1" applyBorder="1" applyAlignment="1">
      <alignment horizontal="right" wrapText="1"/>
    </xf>
    <xf numFmtId="49" fontId="3" fillId="0" borderId="39" xfId="0" applyNumberFormat="1" applyFont="1" applyBorder="1" applyAlignment="1">
      <alignment horizontal="left" wrapText="1"/>
    </xf>
    <xf numFmtId="49" fontId="3" fillId="0" borderId="24" xfId="0" applyNumberFormat="1" applyFont="1" applyBorder="1" applyAlignment="1">
      <alignment horizontal="left" wrapText="1"/>
    </xf>
    <xf numFmtId="49" fontId="7" fillId="0" borderId="24" xfId="0" applyNumberFormat="1" applyFont="1" applyBorder="1" applyAlignment="1">
      <alignment horizontal="center" vertical="center" wrapText="1"/>
    </xf>
    <xf numFmtId="49" fontId="7" fillId="0" borderId="32"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49" fontId="7" fillId="0" borderId="12" xfId="0" applyNumberFormat="1" applyFont="1" applyBorder="1" applyAlignment="1">
      <alignment horizontal="right" wrapText="1"/>
    </xf>
    <xf numFmtId="1" fontId="3" fillId="0" borderId="22" xfId="0" applyNumberFormat="1" applyFont="1" applyBorder="1" applyAlignment="1">
      <alignment horizontal="center" wrapText="1"/>
    </xf>
    <xf numFmtId="1" fontId="3" fillId="0" borderId="49" xfId="0" applyNumberFormat="1" applyFont="1" applyBorder="1" applyAlignment="1">
      <alignment horizontal="center" wrapText="1"/>
    </xf>
    <xf numFmtId="0" fontId="23" fillId="0" borderId="0" xfId="0" applyFont="1" applyAlignment="1">
      <alignment vertical="justify" wrapText="1"/>
    </xf>
    <xf numFmtId="0" fontId="24" fillId="0" borderId="0" xfId="0" applyFont="1" applyAlignment="1">
      <alignment vertical="justify" wrapText="1"/>
    </xf>
    <xf numFmtId="0" fontId="23" fillId="0" borderId="0" xfId="0" applyFont="1" applyAlignment="1">
      <alignment horizontal="justify" vertical="justify" wrapText="1"/>
    </xf>
    <xf numFmtId="0" fontId="24" fillId="0" borderId="0" xfId="0" applyFont="1" applyAlignment="1">
      <alignment horizontal="justify" vertical="justify" wrapText="1"/>
    </xf>
    <xf numFmtId="4" fontId="16" fillId="0" borderId="18" xfId="0" applyNumberFormat="1" applyFont="1" applyBorder="1" applyAlignment="1">
      <alignment horizontal="center"/>
    </xf>
    <xf numFmtId="0" fontId="2" fillId="0" borderId="18" xfId="0" applyNumberFormat="1" applyFont="1" applyBorder="1" applyAlignment="1">
      <alignment horizontal="center"/>
    </xf>
    <xf numFmtId="0" fontId="2" fillId="0" borderId="31" xfId="0" applyNumberFormat="1" applyFont="1" applyBorder="1" applyAlignment="1">
      <alignment horizontal="center"/>
    </xf>
    <xf numFmtId="0" fontId="16" fillId="0" borderId="23" xfId="0" applyNumberFormat="1" applyFont="1" applyBorder="1" applyAlignment="1">
      <alignment horizontal="center"/>
    </xf>
    <xf numFmtId="0" fontId="16" fillId="0" borderId="12" xfId="0" applyNumberFormat="1" applyFont="1" applyBorder="1" applyAlignment="1">
      <alignment horizontal="center"/>
    </xf>
    <xf numFmtId="0" fontId="16" fillId="0" borderId="28" xfId="0" applyNumberFormat="1" applyFont="1" applyBorder="1" applyAlignment="1">
      <alignment horizontal="center"/>
    </xf>
    <xf numFmtId="0" fontId="16" fillId="0" borderId="20" xfId="0" applyNumberFormat="1" applyFont="1" applyBorder="1" applyAlignment="1">
      <alignment horizontal="center"/>
    </xf>
    <xf numFmtId="0" fontId="16" fillId="0" borderId="10" xfId="0" applyNumberFormat="1" applyFont="1" applyBorder="1" applyAlignment="1">
      <alignment horizontal="center"/>
    </xf>
    <xf numFmtId="0" fontId="16" fillId="0" borderId="29" xfId="0" applyNumberFormat="1" applyFont="1" applyBorder="1" applyAlignment="1">
      <alignment horizontal="center"/>
    </xf>
    <xf numFmtId="4" fontId="16" fillId="0" borderId="23" xfId="0" applyNumberFormat="1" applyFont="1" applyBorder="1" applyAlignment="1">
      <alignment horizontal="center"/>
    </xf>
    <xf numFmtId="4" fontId="16" fillId="0" borderId="12" xfId="0" applyNumberFormat="1" applyFont="1" applyBorder="1" applyAlignment="1">
      <alignment horizontal="center"/>
    </xf>
    <xf numFmtId="4" fontId="16" fillId="0" borderId="11" xfId="0" applyNumberFormat="1" applyFont="1" applyBorder="1" applyAlignment="1">
      <alignment horizontal="center"/>
    </xf>
    <xf numFmtId="4" fontId="16" fillId="0" borderId="20" xfId="0" applyNumberFormat="1" applyFont="1" applyBorder="1" applyAlignment="1">
      <alignment horizontal="center"/>
    </xf>
    <xf numFmtId="4" fontId="16" fillId="0" borderId="10" xfId="0" applyNumberFormat="1" applyFont="1" applyBorder="1" applyAlignment="1">
      <alignment horizontal="center"/>
    </xf>
    <xf numFmtId="4" fontId="16" fillId="0" borderId="30" xfId="0" applyNumberFormat="1" applyFont="1" applyBorder="1" applyAlignment="1">
      <alignment horizontal="center"/>
    </xf>
    <xf numFmtId="0" fontId="2" fillId="0" borderId="19" xfId="0" applyNumberFormat="1" applyFont="1" applyBorder="1" applyAlignment="1">
      <alignment horizontal="center"/>
    </xf>
    <xf numFmtId="0" fontId="2" fillId="0" borderId="34" xfId="0" applyNumberFormat="1" applyFont="1" applyBorder="1" applyAlignment="1">
      <alignment horizontal="center"/>
    </xf>
    <xf numFmtId="49" fontId="16" fillId="0" borderId="18" xfId="0" applyNumberFormat="1" applyFont="1" applyBorder="1" applyAlignment="1">
      <alignment horizontal="center" wrapText="1"/>
    </xf>
    <xf numFmtId="49" fontId="16" fillId="0" borderId="23" xfId="0" applyNumberFormat="1" applyFont="1" applyBorder="1" applyAlignment="1">
      <alignment horizontal="center" wrapText="1"/>
    </xf>
    <xf numFmtId="49" fontId="16" fillId="0" borderId="12" xfId="0" applyNumberFormat="1" applyFont="1" applyBorder="1" applyAlignment="1">
      <alignment horizontal="center" wrapText="1"/>
    </xf>
    <xf numFmtId="49" fontId="16" fillId="0" borderId="11" xfId="0" applyNumberFormat="1" applyFont="1" applyBorder="1" applyAlignment="1">
      <alignment horizontal="center" wrapText="1"/>
    </xf>
    <xf numFmtId="49" fontId="16" fillId="0" borderId="20" xfId="0" applyNumberFormat="1" applyFont="1" applyBorder="1" applyAlignment="1">
      <alignment horizontal="center" wrapText="1"/>
    </xf>
    <xf numFmtId="49" fontId="16" fillId="0" borderId="10" xfId="0" applyNumberFormat="1" applyFont="1" applyBorder="1" applyAlignment="1">
      <alignment horizontal="center" wrapText="1"/>
    </xf>
    <xf numFmtId="49" fontId="16" fillId="0" borderId="30" xfId="0" applyNumberFormat="1" applyFont="1" applyBorder="1" applyAlignment="1">
      <alignment horizontal="center" wrapText="1"/>
    </xf>
    <xf numFmtId="49" fontId="16" fillId="0" borderId="37" xfId="0" applyNumberFormat="1" applyFont="1" applyBorder="1" applyAlignment="1">
      <alignment horizontal="center" wrapText="1"/>
    </xf>
    <xf numFmtId="49" fontId="16" fillId="0" borderId="26" xfId="0" applyNumberFormat="1" applyFont="1" applyBorder="1" applyAlignment="1">
      <alignment horizontal="center" wrapText="1"/>
    </xf>
    <xf numFmtId="0" fontId="16" fillId="0" borderId="36" xfId="0" applyFont="1" applyBorder="1" applyAlignment="1">
      <alignment horizontal="center" wrapText="1"/>
    </xf>
    <xf numFmtId="0" fontId="16" fillId="0" borderId="21" xfId="0" applyFont="1" applyBorder="1" applyAlignment="1">
      <alignment horizontal="center" wrapText="1"/>
    </xf>
    <xf numFmtId="49" fontId="16" fillId="0" borderId="18" xfId="0" applyNumberFormat="1" applyFont="1" applyBorder="1" applyAlignment="1">
      <alignment horizontal="center"/>
    </xf>
    <xf numFmtId="49" fontId="16" fillId="0" borderId="21" xfId="0" applyNumberFormat="1" applyFont="1" applyBorder="1" applyAlignment="1">
      <alignment horizontal="center"/>
    </xf>
    <xf numFmtId="49" fontId="16" fillId="0" borderId="26" xfId="0" applyNumberFormat="1" applyFont="1" applyBorder="1" applyAlignment="1">
      <alignment horizontal="left" wrapText="1" indent="4"/>
    </xf>
    <xf numFmtId="49" fontId="16" fillId="0" borderId="20" xfId="0" applyNumberFormat="1" applyFont="1" applyBorder="1" applyAlignment="1">
      <alignment horizontal="left" wrapText="1" indent="4"/>
    </xf>
    <xf numFmtId="49" fontId="16" fillId="0" borderId="26" xfId="0" applyNumberFormat="1" applyFont="1" applyBorder="1" applyAlignment="1">
      <alignment horizontal="center"/>
    </xf>
    <xf numFmtId="0" fontId="16" fillId="0" borderId="19" xfId="0" applyFont="1" applyBorder="1" applyAlignment="1">
      <alignment horizontal="center" wrapText="1"/>
    </xf>
    <xf numFmtId="0" fontId="0" fillId="0" borderId="26" xfId="0" applyBorder="1" applyAlignment="1">
      <alignment horizontal="left" indent="5"/>
    </xf>
    <xf numFmtId="0" fontId="0" fillId="0" borderId="20" xfId="0" applyBorder="1" applyAlignment="1">
      <alignment horizontal="left" indent="5"/>
    </xf>
    <xf numFmtId="4" fontId="16" fillId="0" borderId="19" xfId="0" applyNumberFormat="1" applyFont="1" applyBorder="1" applyAlignment="1">
      <alignment horizontal="center"/>
    </xf>
    <xf numFmtId="0" fontId="12" fillId="0" borderId="0" xfId="0" applyFont="1" applyAlignment="1">
      <alignment wrapText="1"/>
    </xf>
    <xf numFmtId="0" fontId="11" fillId="0" borderId="0" xfId="0" applyFont="1" applyAlignment="1">
      <alignment wrapText="1"/>
    </xf>
    <xf numFmtId="49" fontId="16" fillId="0" borderId="19" xfId="0" applyNumberFormat="1" applyFont="1" applyBorder="1" applyAlignment="1">
      <alignment horizontal="center" wrapText="1"/>
    </xf>
    <xf numFmtId="0" fontId="16" fillId="0" borderId="38" xfId="0" applyFont="1" applyBorder="1" applyAlignment="1">
      <alignment horizontal="center" wrapText="1"/>
    </xf>
    <xf numFmtId="0" fontId="0" fillId="0" borderId="18" xfId="0" applyBorder="1" applyAlignment="1">
      <alignment/>
    </xf>
    <xf numFmtId="0" fontId="0" fillId="0" borderId="24" xfId="0" applyBorder="1" applyAlignment="1">
      <alignment/>
    </xf>
    <xf numFmtId="0" fontId="16" fillId="0" borderId="23" xfId="0" applyFont="1" applyBorder="1" applyAlignment="1">
      <alignment horizontal="center" wrapText="1"/>
    </xf>
    <xf numFmtId="0" fontId="16" fillId="0" borderId="12" xfId="0" applyFont="1" applyBorder="1" applyAlignment="1">
      <alignment horizontal="center" wrapText="1"/>
    </xf>
    <xf numFmtId="0" fontId="16" fillId="0" borderId="11" xfId="0" applyFont="1" applyBorder="1" applyAlignment="1">
      <alignment horizontal="center" wrapText="1"/>
    </xf>
    <xf numFmtId="0" fontId="16" fillId="0" borderId="20" xfId="0" applyFont="1" applyBorder="1" applyAlignment="1">
      <alignment horizontal="center" wrapText="1"/>
    </xf>
    <xf numFmtId="0" fontId="16" fillId="0" borderId="10" xfId="0" applyFont="1" applyBorder="1" applyAlignment="1">
      <alignment horizontal="center" wrapText="1"/>
    </xf>
    <xf numFmtId="0" fontId="16" fillId="0" borderId="30" xfId="0" applyFont="1" applyBorder="1" applyAlignment="1">
      <alignment horizontal="center" wrapText="1"/>
    </xf>
    <xf numFmtId="1" fontId="16" fillId="0" borderId="19" xfId="0" applyNumberFormat="1" applyFont="1" applyBorder="1" applyAlignment="1">
      <alignment horizontal="center"/>
    </xf>
    <xf numFmtId="1" fontId="16" fillId="0" borderId="23" xfId="0" applyNumberFormat="1" applyFont="1" applyBorder="1" applyAlignment="1">
      <alignment horizontal="center"/>
    </xf>
    <xf numFmtId="1" fontId="16" fillId="0" borderId="12" xfId="0" applyNumberFormat="1" applyFont="1" applyBorder="1" applyAlignment="1">
      <alignment horizontal="center"/>
    </xf>
    <xf numFmtId="1" fontId="16" fillId="0" borderId="11" xfId="0" applyNumberFormat="1" applyFont="1" applyBorder="1" applyAlignment="1">
      <alignment horizontal="center"/>
    </xf>
    <xf numFmtId="49" fontId="16" fillId="0" borderId="35" xfId="0" applyNumberFormat="1" applyFont="1" applyBorder="1" applyAlignment="1">
      <alignment horizontal="center" wrapText="1"/>
    </xf>
    <xf numFmtId="0" fontId="16" fillId="0" borderId="50" xfId="0" applyFont="1" applyBorder="1" applyAlignment="1">
      <alignment horizontal="center" wrapText="1"/>
    </xf>
    <xf numFmtId="0" fontId="16" fillId="0" borderId="35" xfId="0" applyFont="1" applyBorder="1" applyAlignment="1">
      <alignment horizontal="center" wrapText="1"/>
    </xf>
    <xf numFmtId="0" fontId="16" fillId="0" borderId="18" xfId="0" applyFont="1" applyBorder="1" applyAlignment="1">
      <alignment horizontal="center" wrapText="1"/>
    </xf>
    <xf numFmtId="49" fontId="16" fillId="0" borderId="18" xfId="0" applyNumberFormat="1" applyFont="1" applyBorder="1" applyAlignment="1">
      <alignment horizontal="left" wrapText="1"/>
    </xf>
    <xf numFmtId="49" fontId="16" fillId="0" borderId="24" xfId="0" applyNumberFormat="1" applyFont="1" applyBorder="1" applyAlignment="1">
      <alignment horizontal="left" wrapText="1"/>
    </xf>
    <xf numFmtId="49" fontId="16" fillId="0" borderId="18" xfId="0" applyNumberFormat="1" applyFont="1" applyBorder="1" applyAlignment="1">
      <alignment horizontal="left" wrapText="1" indent="4"/>
    </xf>
    <xf numFmtId="49" fontId="16" fillId="0" borderId="24" xfId="0" applyNumberFormat="1" applyFont="1" applyBorder="1" applyAlignment="1">
      <alignment horizontal="left" wrapText="1" indent="4"/>
    </xf>
    <xf numFmtId="49" fontId="16" fillId="0" borderId="21" xfId="0" applyNumberFormat="1" applyFont="1" applyBorder="1" applyAlignment="1">
      <alignment horizontal="left" wrapText="1" indent="5"/>
    </xf>
    <xf numFmtId="49" fontId="16" fillId="0" borderId="23" xfId="0" applyNumberFormat="1" applyFont="1" applyBorder="1" applyAlignment="1">
      <alignment horizontal="left" wrapText="1" indent="5"/>
    </xf>
    <xf numFmtId="49" fontId="16" fillId="0" borderId="21" xfId="0" applyNumberFormat="1" applyFont="1" applyBorder="1" applyAlignment="1">
      <alignment horizontal="left" wrapText="1" indent="4"/>
    </xf>
    <xf numFmtId="49" fontId="16" fillId="0" borderId="23" xfId="0" applyNumberFormat="1" applyFont="1" applyBorder="1" applyAlignment="1">
      <alignment horizontal="left" wrapText="1" indent="4"/>
    </xf>
    <xf numFmtId="49" fontId="16" fillId="0" borderId="23" xfId="0" applyNumberFormat="1" applyFont="1" applyBorder="1" applyAlignment="1">
      <alignment horizontal="center"/>
    </xf>
    <xf numFmtId="49" fontId="16" fillId="0" borderId="12" xfId="0" applyNumberFormat="1" applyFont="1" applyBorder="1" applyAlignment="1">
      <alignment horizontal="center"/>
    </xf>
    <xf numFmtId="49" fontId="16" fillId="0" borderId="11" xfId="0" applyNumberFormat="1" applyFont="1" applyBorder="1" applyAlignment="1">
      <alignment horizontal="center"/>
    </xf>
    <xf numFmtId="0" fontId="0" fillId="0" borderId="18" xfId="0" applyBorder="1" applyAlignment="1">
      <alignment horizontal="left" indent="4"/>
    </xf>
    <xf numFmtId="0" fontId="0" fillId="0" borderId="24" xfId="0" applyBorder="1" applyAlignment="1">
      <alignment horizontal="left" indent="4"/>
    </xf>
    <xf numFmtId="49" fontId="16" fillId="0" borderId="50" xfId="0" applyNumberFormat="1" applyFont="1" applyBorder="1" applyAlignment="1">
      <alignment horizontal="center" wrapText="1"/>
    </xf>
    <xf numFmtId="49" fontId="16" fillId="0" borderId="40" xfId="0" applyNumberFormat="1" applyFont="1" applyBorder="1" applyAlignment="1">
      <alignment horizontal="center" wrapText="1"/>
    </xf>
    <xf numFmtId="1" fontId="16" fillId="0" borderId="18" xfId="0" applyNumberFormat="1" applyFont="1" applyBorder="1" applyAlignment="1">
      <alignment horizontal="center"/>
    </xf>
    <xf numFmtId="49" fontId="16" fillId="0" borderId="18" xfId="0" applyNumberFormat="1" applyFont="1" applyBorder="1" applyAlignment="1">
      <alignment horizontal="left" wrapText="1" indent="3"/>
    </xf>
    <xf numFmtId="49" fontId="16" fillId="0" borderId="24" xfId="0" applyNumberFormat="1" applyFont="1" applyBorder="1" applyAlignment="1">
      <alignment horizontal="left" wrapText="1" indent="3"/>
    </xf>
    <xf numFmtId="49" fontId="16" fillId="0" borderId="12" xfId="0" applyNumberFormat="1" applyFont="1" applyBorder="1" applyAlignment="1">
      <alignment horizontal="left" wrapText="1" indent="4"/>
    </xf>
    <xf numFmtId="49" fontId="16" fillId="0" borderId="28" xfId="0" applyNumberFormat="1" applyFont="1" applyBorder="1" applyAlignment="1">
      <alignment horizontal="left" wrapText="1" indent="4"/>
    </xf>
    <xf numFmtId="49" fontId="16" fillId="0" borderId="21" xfId="0" applyNumberFormat="1" applyFont="1" applyBorder="1" applyAlignment="1">
      <alignment horizontal="left" wrapText="1" indent="2"/>
    </xf>
    <xf numFmtId="49" fontId="16" fillId="0" borderId="23" xfId="0" applyNumberFormat="1" applyFont="1" applyBorder="1" applyAlignment="1">
      <alignment horizontal="left" wrapText="1" indent="2"/>
    </xf>
    <xf numFmtId="49" fontId="16" fillId="0" borderId="26" xfId="0" applyNumberFormat="1" applyFont="1" applyBorder="1" applyAlignment="1">
      <alignment horizontal="left" wrapText="1" indent="2"/>
    </xf>
    <xf numFmtId="49" fontId="16" fillId="0" borderId="20" xfId="0" applyNumberFormat="1" applyFont="1" applyBorder="1" applyAlignment="1">
      <alignment horizontal="left" wrapText="1" indent="2"/>
    </xf>
    <xf numFmtId="0" fontId="16" fillId="0" borderId="40" xfId="0" applyFont="1" applyBorder="1" applyAlignment="1">
      <alignment horizontal="center" wrapText="1"/>
    </xf>
    <xf numFmtId="49" fontId="16" fillId="0" borderId="20" xfId="0" applyNumberFormat="1" applyFont="1" applyBorder="1" applyAlignment="1">
      <alignment horizontal="center"/>
    </xf>
    <xf numFmtId="49" fontId="16" fillId="0" borderId="10" xfId="0" applyNumberFormat="1" applyFont="1" applyBorder="1" applyAlignment="1">
      <alignment horizontal="center"/>
    </xf>
    <xf numFmtId="49" fontId="16" fillId="0" borderId="30" xfId="0" applyNumberFormat="1" applyFont="1" applyBorder="1" applyAlignment="1">
      <alignment horizontal="center"/>
    </xf>
    <xf numFmtId="49" fontId="16" fillId="0" borderId="21" xfId="0" applyNumberFormat="1" applyFont="1" applyBorder="1" applyAlignment="1">
      <alignment horizontal="left" indent="2"/>
    </xf>
    <xf numFmtId="49" fontId="16" fillId="0" borderId="18" xfId="0" applyNumberFormat="1" applyFont="1" applyBorder="1" applyAlignment="1">
      <alignment horizontal="left" wrapText="1" indent="2"/>
    </xf>
    <xf numFmtId="0" fontId="16" fillId="0" borderId="18" xfId="0" applyFont="1" applyBorder="1" applyAlignment="1">
      <alignment horizontal="center" vertical="center" wrapText="1"/>
    </xf>
    <xf numFmtId="1" fontId="16" fillId="0" borderId="22" xfId="0" applyNumberFormat="1" applyFont="1" applyBorder="1" applyAlignment="1">
      <alignment horizontal="center"/>
    </xf>
    <xf numFmtId="1" fontId="16" fillId="0" borderId="20" xfId="0" applyNumberFormat="1" applyFont="1" applyBorder="1" applyAlignment="1">
      <alignment horizontal="center"/>
    </xf>
    <xf numFmtId="1" fontId="16" fillId="0" borderId="10" xfId="0" applyNumberFormat="1" applyFont="1" applyBorder="1" applyAlignment="1">
      <alignment horizontal="center"/>
    </xf>
    <xf numFmtId="1" fontId="16" fillId="0" borderId="30" xfId="0" applyNumberFormat="1" applyFont="1" applyBorder="1" applyAlignment="1">
      <alignment horizontal="center"/>
    </xf>
    <xf numFmtId="0" fontId="16" fillId="0" borderId="23"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22" xfId="0" applyFont="1" applyBorder="1" applyAlignment="1">
      <alignment horizontal="center" wrapText="1"/>
    </xf>
    <xf numFmtId="49" fontId="16" fillId="0" borderId="21" xfId="0" applyNumberFormat="1" applyFont="1" applyBorder="1" applyAlignment="1">
      <alignment horizontal="left" wrapText="1" indent="1"/>
    </xf>
    <xf numFmtId="49" fontId="16" fillId="0" borderId="23" xfId="0" applyNumberFormat="1" applyFont="1" applyBorder="1" applyAlignment="1">
      <alignment horizontal="left" wrapText="1" indent="1"/>
    </xf>
    <xf numFmtId="49" fontId="18" fillId="0" borderId="18" xfId="0" applyNumberFormat="1" applyFont="1" applyBorder="1" applyAlignment="1">
      <alignment horizontal="left" wrapText="1"/>
    </xf>
    <xf numFmtId="49" fontId="18" fillId="0" borderId="24" xfId="0" applyNumberFormat="1" applyFont="1" applyBorder="1" applyAlignment="1">
      <alignment horizontal="left" wrapText="1"/>
    </xf>
    <xf numFmtId="0" fontId="16" fillId="0" borderId="20" xfId="0" applyNumberFormat="1" applyFont="1" applyBorder="1" applyAlignment="1">
      <alignment horizontal="left" vertical="justify" wrapText="1" indent="1"/>
    </xf>
    <xf numFmtId="0" fontId="16" fillId="0" borderId="10" xfId="0" applyNumberFormat="1" applyFont="1" applyBorder="1" applyAlignment="1">
      <alignment horizontal="left" vertical="justify" wrapText="1" indent="1"/>
    </xf>
    <xf numFmtId="49" fontId="16" fillId="0" borderId="18" xfId="0" applyNumberFormat="1" applyFont="1" applyBorder="1" applyAlignment="1">
      <alignment horizontal="left" wrapText="1" indent="1"/>
    </xf>
    <xf numFmtId="49" fontId="16" fillId="0" borderId="24" xfId="0" applyNumberFormat="1" applyFont="1" applyBorder="1" applyAlignment="1">
      <alignment horizontal="left" wrapText="1" indent="1"/>
    </xf>
    <xf numFmtId="0" fontId="16" fillId="0" borderId="2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24" xfId="0" applyFont="1" applyBorder="1" applyAlignment="1">
      <alignment horizontal="center" vertical="center"/>
    </xf>
    <xf numFmtId="0" fontId="16" fillId="0" borderId="32" xfId="0" applyFont="1" applyBorder="1" applyAlignment="1">
      <alignment horizontal="center" vertical="center"/>
    </xf>
    <xf numFmtId="0" fontId="16" fillId="0" borderId="39" xfId="0" applyFont="1" applyBorder="1" applyAlignment="1">
      <alignment horizontal="center" vertical="center"/>
    </xf>
    <xf numFmtId="0" fontId="16" fillId="0" borderId="21" xfId="0" applyFont="1" applyBorder="1" applyAlignment="1">
      <alignment horizontal="right"/>
    </xf>
    <xf numFmtId="0" fontId="16" fillId="0" borderId="23" xfId="0" applyFont="1" applyBorder="1" applyAlignment="1">
      <alignment horizontal="right"/>
    </xf>
    <xf numFmtId="49" fontId="2" fillId="0" borderId="39" xfId="0" applyNumberFormat="1" applyFont="1" applyBorder="1" applyAlignment="1">
      <alignment/>
    </xf>
    <xf numFmtId="49" fontId="2" fillId="0" borderId="24" xfId="0" applyNumberFormat="1" applyFont="1" applyBorder="1" applyAlignment="1">
      <alignment/>
    </xf>
    <xf numFmtId="0" fontId="16" fillId="0" borderId="2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6" xfId="0" applyFont="1" applyBorder="1" applyAlignment="1">
      <alignment horizontal="center" vertical="top" wrapText="1"/>
    </xf>
    <xf numFmtId="0" fontId="16" fillId="0" borderId="20" xfId="0" applyFont="1" applyBorder="1" applyAlignment="1">
      <alignment horizontal="center" vertical="top" wrapText="1"/>
    </xf>
    <xf numFmtId="49" fontId="16" fillId="0" borderId="24" xfId="0" applyNumberFormat="1" applyFont="1" applyBorder="1" applyAlignment="1">
      <alignment horizontal="center" vertical="center"/>
    </xf>
    <xf numFmtId="49" fontId="16" fillId="0" borderId="32" xfId="0" applyNumberFormat="1" applyFont="1" applyBorder="1" applyAlignment="1">
      <alignment horizontal="center" vertical="center"/>
    </xf>
    <xf numFmtId="49" fontId="16" fillId="0" borderId="39"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39" xfId="0" applyNumberFormat="1" applyFont="1" applyBorder="1" applyAlignment="1">
      <alignment horizontal="center"/>
    </xf>
    <xf numFmtId="49" fontId="18" fillId="0" borderId="18" xfId="0" applyNumberFormat="1" applyFont="1" applyBorder="1" applyAlignment="1">
      <alignment horizontal="center"/>
    </xf>
    <xf numFmtId="49" fontId="18" fillId="0" borderId="39" xfId="0" applyNumberFormat="1" applyFont="1" applyBorder="1" applyAlignment="1">
      <alignment horizontal="center"/>
    </xf>
    <xf numFmtId="0" fontId="18" fillId="0" borderId="48" xfId="0" applyFont="1" applyBorder="1" applyAlignment="1">
      <alignment horizontal="center" wrapText="1"/>
    </xf>
    <xf numFmtId="0" fontId="18" fillId="0" borderId="22" xfId="0" applyFont="1" applyBorder="1" applyAlignment="1">
      <alignment horizontal="center" wrapText="1"/>
    </xf>
    <xf numFmtId="4" fontId="16" fillId="0" borderId="22" xfId="0" applyNumberFormat="1" applyFont="1" applyBorder="1" applyAlignment="1">
      <alignment horizontal="center"/>
    </xf>
    <xf numFmtId="0" fontId="2" fillId="0" borderId="22" xfId="0" applyNumberFormat="1" applyFont="1" applyBorder="1" applyAlignment="1">
      <alignment horizontal="center"/>
    </xf>
    <xf numFmtId="0" fontId="2" fillId="0" borderId="49" xfId="0" applyNumberFormat="1" applyFont="1" applyBorder="1" applyAlignment="1">
      <alignment horizontal="center"/>
    </xf>
    <xf numFmtId="0" fontId="16" fillId="0" borderId="21" xfId="0" applyFont="1" applyBorder="1" applyAlignment="1">
      <alignment horizontal="center" vertical="center"/>
    </xf>
    <xf numFmtId="49" fontId="3" fillId="0" borderId="10" xfId="0" applyNumberFormat="1" applyFont="1" applyBorder="1" applyAlignment="1">
      <alignment horizontal="center"/>
    </xf>
    <xf numFmtId="49" fontId="16" fillId="0" borderId="21" xfId="0" applyNumberFormat="1" applyFont="1" applyBorder="1" applyAlignment="1">
      <alignment horizontal="left" wrapText="1" indent="3"/>
    </xf>
    <xf numFmtId="49" fontId="16" fillId="0" borderId="23" xfId="0" applyNumberFormat="1" applyFont="1" applyBorder="1" applyAlignment="1">
      <alignment horizontal="left" wrapText="1" indent="3"/>
    </xf>
    <xf numFmtId="49" fontId="16" fillId="0" borderId="24" xfId="0" applyNumberFormat="1" applyFont="1" applyBorder="1" applyAlignment="1">
      <alignment horizontal="left" wrapText="1" indent="2"/>
    </xf>
    <xf numFmtId="0" fontId="0" fillId="0" borderId="26" xfId="0" applyBorder="1" applyAlignment="1">
      <alignment horizontal="left" indent="4"/>
    </xf>
    <xf numFmtId="0" fontId="0" fillId="0" borderId="20" xfId="0" applyBorder="1" applyAlignment="1">
      <alignment horizontal="left" indent="4"/>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49" fontId="16" fillId="0" borderId="26" xfId="0" applyNumberFormat="1" applyFont="1" applyBorder="1" applyAlignment="1">
      <alignment horizontal="left" wrapText="1" indent="3"/>
    </xf>
    <xf numFmtId="49" fontId="16" fillId="0" borderId="20" xfId="0" applyNumberFormat="1" applyFont="1" applyBorder="1" applyAlignment="1">
      <alignment horizontal="left" wrapText="1" indent="3"/>
    </xf>
    <xf numFmtId="0" fontId="2" fillId="0" borderId="54" xfId="0" applyFont="1" applyBorder="1" applyAlignment="1">
      <alignment horizontal="center"/>
    </xf>
    <xf numFmtId="0" fontId="2" fillId="0" borderId="10" xfId="0" applyFont="1" applyBorder="1" applyAlignment="1">
      <alignment horizontal="center"/>
    </xf>
    <xf numFmtId="49" fontId="3" fillId="0" borderId="10" xfId="0" applyNumberFormat="1" applyFont="1" applyFill="1" applyBorder="1" applyAlignment="1">
      <alignment horizontal="center"/>
    </xf>
    <xf numFmtId="0" fontId="3" fillId="0" borderId="0" xfId="0" applyFont="1" applyBorder="1" applyAlignment="1">
      <alignment horizontal="right"/>
    </xf>
    <xf numFmtId="0" fontId="11" fillId="0" borderId="0" xfId="0" applyFont="1" applyAlignment="1">
      <alignment horizontal="center" vertical="top"/>
    </xf>
    <xf numFmtId="49" fontId="3" fillId="0" borderId="10" xfId="0" applyNumberFormat="1" applyFont="1" applyFill="1" applyBorder="1" applyAlignment="1">
      <alignment horizontal="left"/>
    </xf>
    <xf numFmtId="0" fontId="11" fillId="0" borderId="0" xfId="0" applyFont="1" applyBorder="1" applyAlignment="1">
      <alignment horizontal="center" vertical="top"/>
    </xf>
    <xf numFmtId="0" fontId="2" fillId="0" borderId="23" xfId="0" applyNumberFormat="1" applyFont="1" applyBorder="1" applyAlignment="1">
      <alignment horizontal="center"/>
    </xf>
    <xf numFmtId="0" fontId="2" fillId="0" borderId="12" xfId="0" applyNumberFormat="1" applyFont="1" applyBorder="1" applyAlignment="1">
      <alignment horizontal="center"/>
    </xf>
    <xf numFmtId="0" fontId="2" fillId="0" borderId="28" xfId="0" applyNumberFormat="1" applyFont="1" applyBorder="1" applyAlignment="1">
      <alignment horizontal="center"/>
    </xf>
    <xf numFmtId="0" fontId="2" fillId="0" borderId="20" xfId="0" applyNumberFormat="1" applyFont="1" applyBorder="1" applyAlignment="1">
      <alignment horizontal="center"/>
    </xf>
    <xf numFmtId="0" fontId="2" fillId="0" borderId="10" xfId="0" applyNumberFormat="1" applyFont="1" applyBorder="1" applyAlignment="1">
      <alignment horizontal="center"/>
    </xf>
    <xf numFmtId="0" fontId="2" fillId="0" borderId="29" xfId="0" applyNumberFormat="1" applyFont="1" applyBorder="1" applyAlignment="1">
      <alignment horizontal="center"/>
    </xf>
    <xf numFmtId="0" fontId="11" fillId="0" borderId="17" xfId="0" applyFont="1" applyBorder="1" applyAlignment="1">
      <alignment horizontal="center" vertical="top"/>
    </xf>
    <xf numFmtId="0" fontId="3"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0</xdr:rowOff>
    </xdr:from>
    <xdr:to>
      <xdr:col>0</xdr:col>
      <xdr:colOff>104775</xdr:colOff>
      <xdr:row>66</xdr:row>
      <xdr:rowOff>19050</xdr:rowOff>
    </xdr:to>
    <xdr:pic>
      <xdr:nvPicPr>
        <xdr:cNvPr id="1" name="Рисунок 57"/>
        <xdr:cNvPicPr preferRelativeResize="1">
          <a:picLocks noChangeAspect="1"/>
        </xdr:cNvPicPr>
      </xdr:nvPicPr>
      <xdr:blipFill>
        <a:blip r:embed="rId1"/>
        <a:stretch>
          <a:fillRect/>
        </a:stretch>
      </xdr:blipFill>
      <xdr:spPr>
        <a:xfrm>
          <a:off x="0" y="13535025"/>
          <a:ext cx="10477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137"/>
  <sheetViews>
    <sheetView showGridLines="0" zoomScaleSheetLayoutView="100" zoomScalePageLayoutView="0" workbookViewId="0" topLeftCell="A86">
      <selection activeCell="AW109" sqref="AW109:BD109"/>
    </sheetView>
  </sheetViews>
  <sheetFormatPr defaultColWidth="1.7109375" defaultRowHeight="15"/>
  <cols>
    <col min="1" max="10" width="1.7109375" style="0" customWidth="1"/>
    <col min="11" max="11" width="2.00390625" style="0" bestFit="1" customWidth="1"/>
    <col min="12" max="12" width="5.00390625" style="0" bestFit="1" customWidth="1"/>
    <col min="13" max="47" width="1.7109375" style="0" customWidth="1"/>
    <col min="48" max="48" width="5.7109375" style="0" customWidth="1"/>
    <col min="49" max="70" width="1.7109375" style="0" customWidth="1"/>
    <col min="71" max="71" width="2.140625" style="0" customWidth="1"/>
    <col min="72" max="72" width="1.7109375" style="0" hidden="1" customWidth="1"/>
    <col min="73" max="78" width="1.7109375" style="0" customWidth="1"/>
    <col min="79" max="79" width="0.42578125" style="0" customWidth="1"/>
    <col min="80" max="80" width="0.13671875" style="0" customWidth="1"/>
  </cols>
  <sheetData>
    <row r="1" spans="1:80" s="1" customFormat="1" ht="68.25" customHeight="1" hidden="1">
      <c r="A1" s="196" t="s">
        <v>84</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row>
    <row r="2" spans="1:80" s="1" customFormat="1" ht="6.75" customHeight="1" hidden="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row>
    <row r="3" spans="58:80" s="1" customFormat="1" ht="15" hidden="1">
      <c r="BF3" s="197" t="s">
        <v>70</v>
      </c>
      <c r="BG3" s="197"/>
      <c r="BH3" s="197"/>
      <c r="BI3" s="197"/>
      <c r="BJ3" s="197"/>
      <c r="BK3" s="197"/>
      <c r="BL3" s="197"/>
      <c r="BM3" s="197"/>
      <c r="BN3" s="197"/>
      <c r="BO3" s="197"/>
      <c r="BP3" s="197"/>
      <c r="BQ3" s="197"/>
      <c r="BR3" s="197"/>
      <c r="BS3" s="197"/>
      <c r="BT3" s="197"/>
      <c r="BU3" s="197"/>
      <c r="BV3" s="197"/>
      <c r="BW3" s="197"/>
      <c r="BX3" s="197"/>
      <c r="BY3" s="197"/>
      <c r="BZ3" s="197"/>
      <c r="CA3" s="197"/>
      <c r="CB3" s="197"/>
    </row>
    <row r="4" spans="58:79" s="1" customFormat="1" ht="15" hidden="1">
      <c r="BF4" s="4"/>
      <c r="BG4" s="4"/>
      <c r="BH4" s="4"/>
      <c r="BI4" s="4"/>
      <c r="BJ4" s="4"/>
      <c r="BK4" s="4"/>
      <c r="BL4" s="4"/>
      <c r="BN4" s="4"/>
      <c r="BO4" s="4"/>
      <c r="BP4" s="4"/>
      <c r="BQ4" s="4"/>
      <c r="BR4" s="4"/>
      <c r="BS4" s="4"/>
      <c r="BT4" s="4"/>
      <c r="BU4" s="4"/>
      <c r="BV4" s="4"/>
      <c r="BW4" s="4"/>
      <c r="BX4" s="4"/>
      <c r="BY4" s="4"/>
      <c r="BZ4" s="4"/>
      <c r="CA4" s="4"/>
    </row>
    <row r="5" spans="58:80" s="1" customFormat="1" ht="15">
      <c r="BF5" s="197" t="s">
        <v>14</v>
      </c>
      <c r="BG5" s="197"/>
      <c r="BH5" s="197"/>
      <c r="BI5" s="197"/>
      <c r="BJ5" s="197"/>
      <c r="BK5" s="197"/>
      <c r="BL5" s="197"/>
      <c r="BM5" s="197"/>
      <c r="BN5" s="197"/>
      <c r="BO5" s="197"/>
      <c r="BP5" s="197"/>
      <c r="BQ5" s="197"/>
      <c r="BR5" s="197"/>
      <c r="BS5" s="197"/>
      <c r="BT5" s="197"/>
      <c r="BU5" s="197"/>
      <c r="BV5" s="197"/>
      <c r="BW5" s="197"/>
      <c r="BX5" s="197"/>
      <c r="BY5" s="197"/>
      <c r="BZ5" s="197"/>
      <c r="CA5" s="197"/>
      <c r="CB5" s="197"/>
    </row>
    <row r="6" spans="58:80" s="1" customFormat="1" ht="15">
      <c r="BF6" s="176" t="s">
        <v>159</v>
      </c>
      <c r="BG6" s="176"/>
      <c r="BH6" s="176"/>
      <c r="BI6" s="176"/>
      <c r="BJ6" s="176"/>
      <c r="BK6" s="176"/>
      <c r="BL6" s="176"/>
      <c r="BM6" s="176"/>
      <c r="BN6" s="176"/>
      <c r="BO6" s="176"/>
      <c r="BP6" s="176"/>
      <c r="BQ6" s="176"/>
      <c r="BR6" s="176"/>
      <c r="BS6" s="176"/>
      <c r="BT6" s="176"/>
      <c r="BU6" s="176"/>
      <c r="BV6" s="176"/>
      <c r="BW6" s="176"/>
      <c r="BX6" s="176"/>
      <c r="BY6" s="176"/>
      <c r="BZ6" s="176"/>
      <c r="CA6" s="176"/>
      <c r="CB6" s="176"/>
    </row>
    <row r="7" spans="58:80" s="1" customFormat="1" ht="15">
      <c r="BF7" s="175" t="s">
        <v>75</v>
      </c>
      <c r="BG7" s="175"/>
      <c r="BH7" s="175"/>
      <c r="BI7" s="175"/>
      <c r="BJ7" s="175"/>
      <c r="BK7" s="175"/>
      <c r="BL7" s="175"/>
      <c r="BM7" s="175"/>
      <c r="BN7" s="175"/>
      <c r="BO7" s="175"/>
      <c r="BP7" s="175"/>
      <c r="BQ7" s="175"/>
      <c r="BR7" s="175"/>
      <c r="BS7" s="175"/>
      <c r="BT7" s="175"/>
      <c r="BU7" s="175"/>
      <c r="BV7" s="175"/>
      <c r="BW7" s="175"/>
      <c r="BX7" s="175"/>
      <c r="BY7" s="175"/>
      <c r="BZ7" s="175"/>
      <c r="CA7" s="175"/>
      <c r="CB7" s="175"/>
    </row>
    <row r="8" spans="58:80" s="1" customFormat="1" ht="23.25" customHeight="1">
      <c r="BF8" s="174" t="s">
        <v>160</v>
      </c>
      <c r="BG8" s="174"/>
      <c r="BH8" s="174"/>
      <c r="BI8" s="174"/>
      <c r="BJ8" s="174"/>
      <c r="BK8" s="174"/>
      <c r="BL8" s="174"/>
      <c r="BM8" s="174"/>
      <c r="BN8" s="174"/>
      <c r="BO8" s="174"/>
      <c r="BP8" s="174"/>
      <c r="BQ8" s="174"/>
      <c r="BR8" s="174"/>
      <c r="BS8" s="174"/>
      <c r="BT8" s="174"/>
      <c r="BU8" s="174"/>
      <c r="BV8" s="174"/>
      <c r="BW8" s="174"/>
      <c r="BX8" s="174"/>
      <c r="BY8" s="174"/>
      <c r="BZ8" s="174"/>
      <c r="CA8" s="174"/>
      <c r="CB8" s="174"/>
    </row>
    <row r="9" spans="58:80" s="1" customFormat="1" ht="15">
      <c r="BF9" s="175" t="s">
        <v>76</v>
      </c>
      <c r="BG9" s="175"/>
      <c r="BH9" s="175"/>
      <c r="BI9" s="175"/>
      <c r="BJ9" s="175"/>
      <c r="BK9" s="175"/>
      <c r="BL9" s="175"/>
      <c r="BM9" s="175"/>
      <c r="BN9" s="175"/>
      <c r="BO9" s="175"/>
      <c r="BP9" s="175"/>
      <c r="BQ9" s="175"/>
      <c r="BR9" s="175"/>
      <c r="BS9" s="175"/>
      <c r="BT9" s="175"/>
      <c r="BU9" s="175"/>
      <c r="BV9" s="175"/>
      <c r="BW9" s="175"/>
      <c r="BX9" s="175"/>
      <c r="BY9" s="175"/>
      <c r="BZ9" s="175"/>
      <c r="CA9" s="175"/>
      <c r="CB9" s="175"/>
    </row>
    <row r="10" spans="58:80" s="1" customFormat="1" ht="15">
      <c r="BF10" s="176"/>
      <c r="BG10" s="176"/>
      <c r="BH10" s="176"/>
      <c r="BI10" s="176"/>
      <c r="BJ10" s="176"/>
      <c r="BK10" s="176"/>
      <c r="BL10" s="10"/>
      <c r="BN10" s="176"/>
      <c r="BO10" s="176"/>
      <c r="BP10" s="176"/>
      <c r="BQ10" s="176"/>
      <c r="BR10" s="176"/>
      <c r="BS10" s="176"/>
      <c r="BT10" s="46"/>
      <c r="BU10" s="47" t="s">
        <v>161</v>
      </c>
      <c r="BV10" s="47"/>
      <c r="BW10" s="47"/>
      <c r="BX10" s="47"/>
      <c r="BY10" s="47"/>
      <c r="BZ10" s="47"/>
      <c r="CA10" s="47"/>
      <c r="CB10" s="47"/>
    </row>
    <row r="11" spans="58:80" s="1" customFormat="1" ht="15">
      <c r="BF11" s="146" t="s">
        <v>15</v>
      </c>
      <c r="BG11" s="146"/>
      <c r="BH11" s="146"/>
      <c r="BI11" s="146"/>
      <c r="BJ11" s="146"/>
      <c r="BK11" s="146"/>
      <c r="BL11" s="16"/>
      <c r="BN11" s="146" t="s">
        <v>172</v>
      </c>
      <c r="BO11" s="146"/>
      <c r="BP11" s="146"/>
      <c r="BQ11" s="146"/>
      <c r="BR11" s="146"/>
      <c r="BS11" s="146"/>
      <c r="BT11" s="16"/>
      <c r="BU11" s="146" t="s">
        <v>173</v>
      </c>
      <c r="BV11" s="146"/>
      <c r="BW11" s="146"/>
      <c r="BX11" s="146"/>
      <c r="BY11" s="146"/>
      <c r="BZ11" s="146"/>
      <c r="CA11" s="146"/>
      <c r="CB11" s="146"/>
    </row>
    <row r="12" spans="58:80" s="1" customFormat="1" ht="15">
      <c r="BF12" s="4"/>
      <c r="BG12" s="4" t="s">
        <v>11</v>
      </c>
      <c r="BH12" s="151" t="s">
        <v>241</v>
      </c>
      <c r="BI12" s="151"/>
      <c r="BJ12" s="11" t="s">
        <v>11</v>
      </c>
      <c r="BK12" s="151" t="s">
        <v>242</v>
      </c>
      <c r="BL12" s="151"/>
      <c r="BM12" s="151"/>
      <c r="BN12" s="151"/>
      <c r="BO12" s="151"/>
      <c r="BP12" s="151"/>
      <c r="BQ12" s="151"/>
      <c r="BR12" s="151"/>
      <c r="BS12" s="151"/>
      <c r="BT12" s="151"/>
      <c r="BU12" s="151"/>
      <c r="BV12" s="156">
        <v>20</v>
      </c>
      <c r="BW12" s="156"/>
      <c r="BX12" s="155" t="s">
        <v>162</v>
      </c>
      <c r="BY12" s="155"/>
      <c r="BZ12" s="154" t="s">
        <v>17</v>
      </c>
      <c r="CA12" s="154"/>
      <c r="CB12" s="154"/>
    </row>
    <row r="13" ht="4.5" customHeight="1"/>
    <row r="14" ht="6" customHeight="1"/>
    <row r="15" spans="1:66" ht="15.7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Y15" s="20" t="s">
        <v>77</v>
      </c>
      <c r="BA15" s="21"/>
      <c r="BB15" s="19"/>
      <c r="BC15" s="19"/>
      <c r="BD15" s="19"/>
      <c r="BE15" s="19"/>
      <c r="BF15" s="19"/>
      <c r="BM15" s="19"/>
      <c r="BN15" s="19"/>
    </row>
    <row r="16" spans="1:80" s="1" customFormat="1" ht="15.75">
      <c r="A16" s="21"/>
      <c r="B16" s="21"/>
      <c r="C16" s="21"/>
      <c r="D16" s="21"/>
      <c r="E16" s="21"/>
      <c r="F16" s="21"/>
      <c r="G16" s="21"/>
      <c r="H16" s="21"/>
      <c r="I16" s="21"/>
      <c r="J16" s="21"/>
      <c r="K16" s="22"/>
      <c r="L16" s="22"/>
      <c r="M16" s="22"/>
      <c r="N16" s="19"/>
      <c r="O16" s="19"/>
      <c r="P16" s="19"/>
      <c r="Q16" s="19"/>
      <c r="T16" s="19"/>
      <c r="U16" s="19"/>
      <c r="V16" s="19"/>
      <c r="W16" s="20" t="s">
        <v>78</v>
      </c>
      <c r="X16" s="150" t="s">
        <v>162</v>
      </c>
      <c r="Y16" s="150"/>
      <c r="Z16" s="23" t="s">
        <v>79</v>
      </c>
      <c r="AA16" s="19"/>
      <c r="AC16" s="200" t="s">
        <v>8</v>
      </c>
      <c r="AD16" s="200"/>
      <c r="AE16" s="200"/>
      <c r="AF16" s="200"/>
      <c r="AG16" s="200"/>
      <c r="AH16" s="200"/>
      <c r="AI16" s="200"/>
      <c r="AJ16" s="200"/>
      <c r="AK16" s="200"/>
      <c r="AL16" s="200"/>
      <c r="AM16" s="200"/>
      <c r="AN16" s="200"/>
      <c r="AO16" s="198">
        <v>20</v>
      </c>
      <c r="AP16" s="199"/>
      <c r="AQ16" s="150" t="s">
        <v>163</v>
      </c>
      <c r="AR16" s="150"/>
      <c r="AS16" s="149" t="s">
        <v>154</v>
      </c>
      <c r="AT16" s="149"/>
      <c r="AU16" s="149"/>
      <c r="AV16" s="54"/>
      <c r="AW16" s="150" t="s">
        <v>214</v>
      </c>
      <c r="AX16" s="150"/>
      <c r="AY16" s="21" t="s">
        <v>80</v>
      </c>
      <c r="BB16" s="24"/>
      <c r="BC16" s="19"/>
      <c r="BD16" s="21"/>
      <c r="BE16" s="21"/>
      <c r="BF16" s="19"/>
      <c r="BG16" s="19"/>
      <c r="BH16" s="19"/>
      <c r="BI16" s="19"/>
      <c r="BM16" s="21"/>
      <c r="BN16" s="19"/>
      <c r="BO16" s="19"/>
      <c r="BP16" s="19"/>
      <c r="BQ16" s="19"/>
      <c r="BU16" s="157" t="s">
        <v>9</v>
      </c>
      <c r="BV16" s="158"/>
      <c r="BW16" s="158"/>
      <c r="BX16" s="158"/>
      <c r="BY16" s="158"/>
      <c r="BZ16" s="158"/>
      <c r="CA16" s="158"/>
      <c r="CB16" s="159"/>
    </row>
    <row r="17" spans="73:80" s="1" customFormat="1" ht="6" customHeight="1" thickBot="1">
      <c r="BU17" s="160"/>
      <c r="BV17" s="161"/>
      <c r="BW17" s="161"/>
      <c r="BX17" s="161"/>
      <c r="BY17" s="161"/>
      <c r="BZ17" s="161"/>
      <c r="CA17" s="161"/>
      <c r="CB17" s="162"/>
    </row>
    <row r="18" spans="1:80" s="3" customFormat="1" ht="16.5">
      <c r="A18" s="15"/>
      <c r="B18" s="15"/>
      <c r="C18" s="15"/>
      <c r="D18" s="15"/>
      <c r="E18" s="15"/>
      <c r="F18" s="15"/>
      <c r="G18" s="15"/>
      <c r="H18" s="15"/>
      <c r="I18" s="15"/>
      <c r="J18" s="15"/>
      <c r="K18" s="15"/>
      <c r="L18" s="15"/>
      <c r="M18" s="15"/>
      <c r="N18" s="15"/>
      <c r="O18" s="15"/>
      <c r="P18" s="15"/>
      <c r="Q18" s="15"/>
      <c r="AA18" s="4"/>
      <c r="AB18" s="5" t="s">
        <v>10</v>
      </c>
      <c r="AC18" s="151" t="s">
        <v>241</v>
      </c>
      <c r="AD18" s="151"/>
      <c r="AE18" s="4" t="s">
        <v>11</v>
      </c>
      <c r="AF18" s="151" t="s">
        <v>242</v>
      </c>
      <c r="AG18" s="151"/>
      <c r="AH18" s="151"/>
      <c r="AI18" s="151"/>
      <c r="AJ18" s="151"/>
      <c r="AK18" s="151"/>
      <c r="AL18" s="151"/>
      <c r="AM18" s="151"/>
      <c r="AN18" s="151"/>
      <c r="AO18" s="156">
        <v>20</v>
      </c>
      <c r="AP18" s="156"/>
      <c r="AQ18" s="155" t="s">
        <v>162</v>
      </c>
      <c r="AR18" s="155"/>
      <c r="AS18" s="154" t="s">
        <v>82</v>
      </c>
      <c r="AT18" s="154"/>
      <c r="AU18" s="154"/>
      <c r="AV18" s="4"/>
      <c r="BI18" s="26"/>
      <c r="BJ18" s="26"/>
      <c r="BK18" s="73" t="s">
        <v>174</v>
      </c>
      <c r="BL18" s="73"/>
      <c r="BM18" s="73"/>
      <c r="BN18" s="73"/>
      <c r="BO18" s="73"/>
      <c r="BP18" s="73"/>
      <c r="BQ18" s="73"/>
      <c r="BR18" s="73"/>
      <c r="BS18" s="73"/>
      <c r="BT18" s="74"/>
      <c r="BU18" s="193" t="s">
        <v>243</v>
      </c>
      <c r="BV18" s="194"/>
      <c r="BW18" s="194"/>
      <c r="BX18" s="194"/>
      <c r="BY18" s="194"/>
      <c r="BZ18" s="194"/>
      <c r="CA18" s="194"/>
      <c r="CB18" s="195"/>
    </row>
    <row r="19" spans="1:80" s="3" customFormat="1" ht="15" customHeight="1">
      <c r="A19" s="15"/>
      <c r="B19" s="15"/>
      <c r="C19" s="15"/>
      <c r="D19" s="15"/>
      <c r="E19" s="15"/>
      <c r="F19" s="15"/>
      <c r="G19" s="15"/>
      <c r="H19" s="15"/>
      <c r="I19" s="15"/>
      <c r="J19" s="15"/>
      <c r="K19" s="15"/>
      <c r="L19" s="15"/>
      <c r="M19" s="15"/>
      <c r="N19" s="15"/>
      <c r="O19" s="15"/>
      <c r="P19" s="15"/>
      <c r="Q19" s="15"/>
      <c r="AA19" s="4"/>
      <c r="AB19" s="5"/>
      <c r="AC19" s="25"/>
      <c r="AD19" s="25"/>
      <c r="AE19" s="4"/>
      <c r="AF19" s="25"/>
      <c r="AG19" s="25"/>
      <c r="AH19" s="25"/>
      <c r="AI19" s="25"/>
      <c r="AJ19" s="25"/>
      <c r="AK19" s="25"/>
      <c r="AL19" s="25"/>
      <c r="AM19" s="25"/>
      <c r="AN19" s="25"/>
      <c r="AO19" s="27"/>
      <c r="AP19" s="27"/>
      <c r="AQ19" s="28"/>
      <c r="AR19" s="28"/>
      <c r="AS19" s="4"/>
      <c r="AT19" s="4"/>
      <c r="AU19" s="4"/>
      <c r="AV19" s="4"/>
      <c r="BI19" s="147" t="s">
        <v>40</v>
      </c>
      <c r="BJ19" s="148"/>
      <c r="BK19" s="148"/>
      <c r="BL19" s="148"/>
      <c r="BM19" s="148"/>
      <c r="BN19" s="148"/>
      <c r="BO19" s="148"/>
      <c r="BP19" s="148"/>
      <c r="BQ19" s="148"/>
      <c r="BR19" s="148"/>
      <c r="BS19" s="148"/>
      <c r="BT19" s="148"/>
      <c r="BU19" s="163" t="s">
        <v>178</v>
      </c>
      <c r="BV19" s="164"/>
      <c r="BW19" s="164"/>
      <c r="BX19" s="164"/>
      <c r="BY19" s="164"/>
      <c r="BZ19" s="164"/>
      <c r="CA19" s="164"/>
      <c r="CB19" s="165"/>
    </row>
    <row r="20" spans="1:80" s="3" customFormat="1" ht="15">
      <c r="A20" s="15"/>
      <c r="B20" s="15"/>
      <c r="C20" s="15"/>
      <c r="D20" s="15"/>
      <c r="E20" s="15"/>
      <c r="F20" s="15"/>
      <c r="G20" s="15"/>
      <c r="H20" s="15"/>
      <c r="I20" s="15"/>
      <c r="J20" s="15"/>
      <c r="K20" s="15"/>
      <c r="L20" s="15"/>
      <c r="M20" s="15"/>
      <c r="N20" s="15"/>
      <c r="O20" s="15"/>
      <c r="P20" s="15"/>
      <c r="Q20" s="15"/>
      <c r="AA20" s="4"/>
      <c r="AB20" s="5"/>
      <c r="AC20" s="25"/>
      <c r="AD20" s="25"/>
      <c r="AE20" s="4"/>
      <c r="AF20" s="25"/>
      <c r="AG20" s="25"/>
      <c r="AH20" s="25"/>
      <c r="AI20" s="25"/>
      <c r="AJ20" s="25"/>
      <c r="AK20" s="25"/>
      <c r="AL20" s="25"/>
      <c r="AM20" s="25"/>
      <c r="AN20" s="25"/>
      <c r="AO20" s="27"/>
      <c r="AP20" s="27"/>
      <c r="AQ20" s="28"/>
      <c r="AR20" s="28"/>
      <c r="AS20" s="4"/>
      <c r="AT20" s="4"/>
      <c r="AU20" s="4"/>
      <c r="AV20" s="4"/>
      <c r="BI20" s="48"/>
      <c r="BJ20" s="48"/>
      <c r="BK20" s="73" t="s">
        <v>175</v>
      </c>
      <c r="BL20" s="73"/>
      <c r="BM20" s="73"/>
      <c r="BN20" s="73"/>
      <c r="BO20" s="73"/>
      <c r="BP20" s="73"/>
      <c r="BQ20" s="73"/>
      <c r="BR20" s="73"/>
      <c r="BS20" s="73"/>
      <c r="BT20" s="74"/>
      <c r="BU20" s="163" t="s">
        <v>179</v>
      </c>
      <c r="BV20" s="164"/>
      <c r="BW20" s="164"/>
      <c r="BX20" s="164"/>
      <c r="BY20" s="164"/>
      <c r="BZ20" s="164"/>
      <c r="CA20" s="164"/>
      <c r="CB20" s="165"/>
    </row>
    <row r="21" spans="1:80" s="3" customFormat="1" ht="42" customHeight="1">
      <c r="A21" s="8" t="s">
        <v>13</v>
      </c>
      <c r="B21" s="8"/>
      <c r="C21" s="8"/>
      <c r="D21" s="8"/>
      <c r="E21" s="8"/>
      <c r="F21" s="8"/>
      <c r="G21" s="178" t="s">
        <v>239</v>
      </c>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I21" s="48"/>
      <c r="BJ21" s="73" t="s">
        <v>176</v>
      </c>
      <c r="BK21" s="73"/>
      <c r="BL21" s="73"/>
      <c r="BM21" s="73"/>
      <c r="BN21" s="73"/>
      <c r="BO21" s="73"/>
      <c r="BP21" s="73"/>
      <c r="BQ21" s="73"/>
      <c r="BR21" s="73"/>
      <c r="BS21" s="73"/>
      <c r="BT21" s="74"/>
      <c r="BU21" s="163" t="s">
        <v>164</v>
      </c>
      <c r="BV21" s="164"/>
      <c r="BW21" s="164"/>
      <c r="BX21" s="164"/>
      <c r="BY21" s="164"/>
      <c r="BZ21" s="164"/>
      <c r="CA21" s="164"/>
      <c r="CB21" s="165"/>
    </row>
    <row r="22" spans="1:80" s="3" customFormat="1" ht="15" customHeight="1">
      <c r="A22" s="177" t="s">
        <v>12</v>
      </c>
      <c r="B22" s="177"/>
      <c r="C22" s="177"/>
      <c r="D22" s="177"/>
      <c r="E22" s="177"/>
      <c r="F22" s="177"/>
      <c r="G22" s="177"/>
      <c r="H22" s="177"/>
      <c r="I22" s="177"/>
      <c r="J22" s="177"/>
      <c r="K22" s="177"/>
      <c r="L22" s="177"/>
      <c r="M22" s="177"/>
      <c r="N22" s="177"/>
      <c r="O22" s="177"/>
      <c r="P22" s="177"/>
      <c r="Q22" s="177"/>
      <c r="BI22" s="147" t="s">
        <v>40</v>
      </c>
      <c r="BJ22" s="73"/>
      <c r="BK22" s="73"/>
      <c r="BL22" s="73"/>
      <c r="BM22" s="73"/>
      <c r="BN22" s="73"/>
      <c r="BO22" s="73"/>
      <c r="BP22" s="73"/>
      <c r="BQ22" s="73"/>
      <c r="BR22" s="73"/>
      <c r="BS22" s="73"/>
      <c r="BT22" s="73"/>
      <c r="BU22" s="163" t="s">
        <v>178</v>
      </c>
      <c r="BV22" s="164"/>
      <c r="BW22" s="164"/>
      <c r="BX22" s="164"/>
      <c r="BY22" s="164"/>
      <c r="BZ22" s="164"/>
      <c r="CA22" s="164"/>
      <c r="CB22" s="165"/>
    </row>
    <row r="23" spans="1:80" s="3" customFormat="1" ht="15">
      <c r="A23" s="177"/>
      <c r="B23" s="177"/>
      <c r="C23" s="177"/>
      <c r="D23" s="177"/>
      <c r="E23" s="177"/>
      <c r="F23" s="177"/>
      <c r="G23" s="177"/>
      <c r="H23" s="177"/>
      <c r="I23" s="177"/>
      <c r="J23" s="177"/>
      <c r="K23" s="177"/>
      <c r="L23" s="177"/>
      <c r="M23" s="177"/>
      <c r="N23" s="177"/>
      <c r="O23" s="177"/>
      <c r="P23" s="177"/>
      <c r="Q23" s="177"/>
      <c r="R23" s="178" t="s">
        <v>160</v>
      </c>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I23" s="48"/>
      <c r="BJ23" s="48"/>
      <c r="BK23" s="73" t="s">
        <v>177</v>
      </c>
      <c r="BL23" s="73"/>
      <c r="BM23" s="73"/>
      <c r="BN23" s="73"/>
      <c r="BO23" s="73"/>
      <c r="BP23" s="73"/>
      <c r="BQ23" s="73"/>
      <c r="BR23" s="73"/>
      <c r="BS23" s="73"/>
      <c r="BT23" s="74"/>
      <c r="BU23" s="179" t="s">
        <v>165</v>
      </c>
      <c r="BV23" s="180"/>
      <c r="BW23" s="180"/>
      <c r="BX23" s="180"/>
      <c r="BY23" s="180"/>
      <c r="BZ23" s="180"/>
      <c r="CA23" s="180"/>
      <c r="CB23" s="181"/>
    </row>
    <row r="24" spans="1:80" s="3" customFormat="1" ht="15">
      <c r="A24" s="7" t="s">
        <v>81</v>
      </c>
      <c r="I24" s="192" t="s">
        <v>60</v>
      </c>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U24" s="179"/>
      <c r="BV24" s="180"/>
      <c r="BW24" s="180"/>
      <c r="BX24" s="180"/>
      <c r="BY24" s="180"/>
      <c r="BZ24" s="180"/>
      <c r="CA24" s="180"/>
      <c r="CB24" s="181"/>
    </row>
    <row r="25" spans="9:80" s="3" customFormat="1" ht="15">
      <c r="I25" s="206" t="s">
        <v>83</v>
      </c>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I25" s="26"/>
      <c r="BJ25" s="26"/>
      <c r="BK25" s="26"/>
      <c r="BL25" s="26"/>
      <c r="BM25" s="26"/>
      <c r="BQ25" s="26"/>
      <c r="BR25" s="26"/>
      <c r="BS25" s="26"/>
      <c r="BT25" s="26"/>
      <c r="BU25" s="186"/>
      <c r="BV25" s="187"/>
      <c r="BW25" s="187"/>
      <c r="BX25" s="187"/>
      <c r="BY25" s="187"/>
      <c r="BZ25" s="187"/>
      <c r="CA25" s="187"/>
      <c r="CB25" s="188"/>
    </row>
    <row r="26" spans="1:80" s="3" customFormat="1" ht="15.75" thickBot="1">
      <c r="A26" s="177" t="s">
        <v>74</v>
      </c>
      <c r="B26" s="177"/>
      <c r="C26" s="177"/>
      <c r="D26" s="177"/>
      <c r="E26" s="177"/>
      <c r="F26" s="177"/>
      <c r="G26" s="177"/>
      <c r="H26" s="177"/>
      <c r="I26" s="177"/>
      <c r="J26" s="177"/>
      <c r="K26" s="177"/>
      <c r="L26" s="177"/>
      <c r="M26" s="177"/>
      <c r="N26" s="177"/>
      <c r="O26" s="177"/>
      <c r="P26" s="177"/>
      <c r="Q26" s="177"/>
      <c r="R26" s="9"/>
      <c r="S26" s="9"/>
      <c r="T26" s="9"/>
      <c r="U26" s="9"/>
      <c r="V26" s="9"/>
      <c r="W26" s="6"/>
      <c r="X26" s="6"/>
      <c r="Y26" s="6"/>
      <c r="Z26" s="6"/>
      <c r="AA26" s="6"/>
      <c r="AB26" s="6"/>
      <c r="AC26" s="6"/>
      <c r="AD26" s="6"/>
      <c r="AE26" s="6"/>
      <c r="AF26" s="6"/>
      <c r="AG26" s="6"/>
      <c r="AH26" s="6"/>
      <c r="AI26" s="6"/>
      <c r="AJ26" s="6"/>
      <c r="AK26" s="6"/>
      <c r="AL26" s="6"/>
      <c r="AM26" s="2"/>
      <c r="AN26" s="2"/>
      <c r="AO26" s="2"/>
      <c r="AP26" s="2"/>
      <c r="AQ26" s="2"/>
      <c r="AR26" s="2"/>
      <c r="AS26" s="2"/>
      <c r="AT26" s="2"/>
      <c r="AU26" s="2"/>
      <c r="AV26" s="2"/>
      <c r="AW26" s="2"/>
      <c r="AX26" s="2"/>
      <c r="AY26" s="2"/>
      <c r="AZ26" s="2"/>
      <c r="BA26" s="2"/>
      <c r="BB26" s="2"/>
      <c r="BC26" s="2"/>
      <c r="BD26" s="2"/>
      <c r="BE26" s="2"/>
      <c r="BF26" s="2"/>
      <c r="BG26" s="2"/>
      <c r="BH26" s="2"/>
      <c r="BI26" s="26"/>
      <c r="BJ26" s="26"/>
      <c r="BK26" s="26"/>
      <c r="BL26" s="26"/>
      <c r="BM26" s="2"/>
      <c r="BN26" s="2"/>
      <c r="BO26" s="2"/>
      <c r="BP26" s="2"/>
      <c r="BQ26" s="26"/>
      <c r="BR26" s="26"/>
      <c r="BS26" s="26"/>
      <c r="BT26" s="26"/>
      <c r="BU26" s="183" t="s">
        <v>69</v>
      </c>
      <c r="BV26" s="184"/>
      <c r="BW26" s="184"/>
      <c r="BX26" s="184"/>
      <c r="BY26" s="184"/>
      <c r="BZ26" s="184"/>
      <c r="CA26" s="184"/>
      <c r="CB26" s="185"/>
    </row>
    <row r="27" spans="1:81" ht="15">
      <c r="A27" s="208" t="s">
        <v>41</v>
      </c>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08"/>
      <c r="CC27" s="14"/>
    </row>
    <row r="28" ht="8.25" customHeight="1"/>
    <row r="29" spans="1:80" ht="15" customHeight="1">
      <c r="A29" s="168" t="s">
        <v>54</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70"/>
      <c r="AK29" s="168" t="s">
        <v>52</v>
      </c>
      <c r="AL29" s="169"/>
      <c r="AM29" s="169"/>
      <c r="AN29" s="170"/>
      <c r="AO29" s="168" t="s">
        <v>65</v>
      </c>
      <c r="AP29" s="169"/>
      <c r="AQ29" s="169"/>
      <c r="AR29" s="169"/>
      <c r="AS29" s="169"/>
      <c r="AT29" s="169"/>
      <c r="AU29" s="170"/>
      <c r="AV29" s="64" t="s">
        <v>202</v>
      </c>
      <c r="AW29" s="215" t="s">
        <v>18</v>
      </c>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7"/>
    </row>
    <row r="30" spans="1:80" ht="15" customHeight="1">
      <c r="A30" s="171"/>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3"/>
      <c r="AK30" s="171"/>
      <c r="AL30" s="172"/>
      <c r="AM30" s="172"/>
      <c r="AN30" s="173"/>
      <c r="AO30" s="171"/>
      <c r="AP30" s="172"/>
      <c r="AQ30" s="172"/>
      <c r="AR30" s="172"/>
      <c r="AS30" s="172"/>
      <c r="AT30" s="172"/>
      <c r="AU30" s="173"/>
      <c r="AV30" s="65"/>
      <c r="AW30" s="212" t="s">
        <v>42</v>
      </c>
      <c r="AX30" s="218"/>
      <c r="AY30" s="218"/>
      <c r="AZ30" s="218"/>
      <c r="BA30" s="213" t="s">
        <v>162</v>
      </c>
      <c r="BB30" s="214"/>
      <c r="BC30" s="166" t="s">
        <v>39</v>
      </c>
      <c r="BD30" s="167"/>
      <c r="BE30" s="211" t="s">
        <v>42</v>
      </c>
      <c r="BF30" s="211"/>
      <c r="BG30" s="212"/>
      <c r="BH30" s="212"/>
      <c r="BI30" s="213" t="s">
        <v>163</v>
      </c>
      <c r="BJ30" s="214"/>
      <c r="BK30" s="166" t="s">
        <v>39</v>
      </c>
      <c r="BL30" s="167"/>
      <c r="BM30" s="211" t="s">
        <v>42</v>
      </c>
      <c r="BN30" s="211"/>
      <c r="BO30" s="212"/>
      <c r="BP30" s="212"/>
      <c r="BQ30" s="213" t="s">
        <v>214</v>
      </c>
      <c r="BR30" s="214"/>
      <c r="BS30" s="166" t="s">
        <v>39</v>
      </c>
      <c r="BT30" s="167"/>
      <c r="BU30" s="168" t="s">
        <v>67</v>
      </c>
      <c r="BV30" s="169"/>
      <c r="BW30" s="169"/>
      <c r="BX30" s="169"/>
      <c r="BY30" s="169"/>
      <c r="BZ30" s="169"/>
      <c r="CA30" s="169"/>
      <c r="CB30" s="170"/>
    </row>
    <row r="31" spans="1:80" ht="39.75" customHeight="1">
      <c r="A31" s="171"/>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3"/>
      <c r="AK31" s="171"/>
      <c r="AL31" s="172"/>
      <c r="AM31" s="172"/>
      <c r="AN31" s="173"/>
      <c r="AO31" s="171"/>
      <c r="AP31" s="172"/>
      <c r="AQ31" s="172"/>
      <c r="AR31" s="172"/>
      <c r="AS31" s="172"/>
      <c r="AT31" s="172"/>
      <c r="AU31" s="173"/>
      <c r="AV31" s="66"/>
      <c r="AW31" s="182" t="s">
        <v>43</v>
      </c>
      <c r="AX31" s="182"/>
      <c r="AY31" s="182"/>
      <c r="AZ31" s="182"/>
      <c r="BA31" s="182"/>
      <c r="BB31" s="182"/>
      <c r="BC31" s="182"/>
      <c r="BD31" s="182"/>
      <c r="BE31" s="182" t="s">
        <v>66</v>
      </c>
      <c r="BF31" s="182"/>
      <c r="BG31" s="182"/>
      <c r="BH31" s="182"/>
      <c r="BI31" s="182"/>
      <c r="BJ31" s="182"/>
      <c r="BK31" s="182"/>
      <c r="BL31" s="182"/>
      <c r="BM31" s="182" t="s">
        <v>66</v>
      </c>
      <c r="BN31" s="182"/>
      <c r="BO31" s="182"/>
      <c r="BP31" s="182"/>
      <c r="BQ31" s="182"/>
      <c r="BR31" s="182"/>
      <c r="BS31" s="182"/>
      <c r="BT31" s="182"/>
      <c r="BU31" s="189"/>
      <c r="BV31" s="190"/>
      <c r="BW31" s="190"/>
      <c r="BX31" s="190"/>
      <c r="BY31" s="190"/>
      <c r="BZ31" s="190"/>
      <c r="CA31" s="190"/>
      <c r="CB31" s="191"/>
    </row>
    <row r="32" spans="1:80" ht="13.5" customHeight="1" thickBot="1">
      <c r="A32" s="205">
        <v>1</v>
      </c>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64">
        <v>2</v>
      </c>
      <c r="AL32" s="64"/>
      <c r="AM32" s="64"/>
      <c r="AN32" s="64"/>
      <c r="AO32" s="64">
        <v>3</v>
      </c>
      <c r="AP32" s="64"/>
      <c r="AQ32" s="64"/>
      <c r="AR32" s="64"/>
      <c r="AS32" s="64"/>
      <c r="AT32" s="64"/>
      <c r="AU32" s="64"/>
      <c r="AV32" s="55"/>
      <c r="AW32" s="64">
        <v>4</v>
      </c>
      <c r="AX32" s="64"/>
      <c r="AY32" s="64"/>
      <c r="AZ32" s="64"/>
      <c r="BA32" s="64"/>
      <c r="BB32" s="64"/>
      <c r="BC32" s="64"/>
      <c r="BD32" s="64"/>
      <c r="BE32" s="64">
        <v>5</v>
      </c>
      <c r="BF32" s="64"/>
      <c r="BG32" s="64"/>
      <c r="BH32" s="64"/>
      <c r="BI32" s="64"/>
      <c r="BJ32" s="64"/>
      <c r="BK32" s="64"/>
      <c r="BL32" s="64"/>
      <c r="BM32" s="64">
        <v>5</v>
      </c>
      <c r="BN32" s="64"/>
      <c r="BO32" s="64"/>
      <c r="BP32" s="64"/>
      <c r="BQ32" s="64"/>
      <c r="BR32" s="64"/>
      <c r="BS32" s="64"/>
      <c r="BT32" s="64"/>
      <c r="BU32" s="64">
        <v>7</v>
      </c>
      <c r="BV32" s="64"/>
      <c r="BW32" s="64"/>
      <c r="BX32" s="64"/>
      <c r="BY32" s="64"/>
      <c r="BZ32" s="64"/>
      <c r="CA32" s="64"/>
      <c r="CB32" s="64"/>
    </row>
    <row r="33" spans="1:80" ht="15">
      <c r="A33" s="201" t="s">
        <v>200</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2"/>
      <c r="AK33" s="203" t="s">
        <v>32</v>
      </c>
      <c r="AL33" s="204"/>
      <c r="AM33" s="204"/>
      <c r="AN33" s="204"/>
      <c r="AO33" s="204" t="s">
        <v>44</v>
      </c>
      <c r="AP33" s="204"/>
      <c r="AQ33" s="204"/>
      <c r="AR33" s="204"/>
      <c r="AS33" s="204"/>
      <c r="AT33" s="204"/>
      <c r="AU33" s="204"/>
      <c r="AV33" s="56" t="s">
        <v>155</v>
      </c>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19"/>
      <c r="BV33" s="219"/>
      <c r="BW33" s="219"/>
      <c r="BX33" s="219"/>
      <c r="BY33" s="219"/>
      <c r="BZ33" s="219"/>
      <c r="CA33" s="219"/>
      <c r="CB33" s="220"/>
    </row>
    <row r="34" spans="1:80" ht="15">
      <c r="A34" s="201" t="s">
        <v>201</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2"/>
      <c r="AK34" s="103" t="s">
        <v>33</v>
      </c>
      <c r="AL34" s="104"/>
      <c r="AM34" s="104"/>
      <c r="AN34" s="104"/>
      <c r="AO34" s="104" t="s">
        <v>44</v>
      </c>
      <c r="AP34" s="104"/>
      <c r="AQ34" s="104"/>
      <c r="AR34" s="104"/>
      <c r="AS34" s="104"/>
      <c r="AT34" s="104"/>
      <c r="AU34" s="104"/>
      <c r="AV34" s="49" t="s">
        <v>155</v>
      </c>
      <c r="AW34" s="210"/>
      <c r="AX34" s="210"/>
      <c r="AY34" s="210"/>
      <c r="AZ34" s="210"/>
      <c r="BA34" s="210"/>
      <c r="BB34" s="210"/>
      <c r="BC34" s="210"/>
      <c r="BD34" s="210"/>
      <c r="BE34" s="210"/>
      <c r="BF34" s="210"/>
      <c r="BG34" s="210"/>
      <c r="BH34" s="210"/>
      <c r="BI34" s="210"/>
      <c r="BJ34" s="210"/>
      <c r="BK34" s="210"/>
      <c r="BL34" s="210"/>
      <c r="BM34" s="210"/>
      <c r="BN34" s="210"/>
      <c r="BO34" s="210"/>
      <c r="BP34" s="210"/>
      <c r="BQ34" s="210"/>
      <c r="BR34" s="210"/>
      <c r="BS34" s="210"/>
      <c r="BT34" s="210"/>
      <c r="BU34" s="89"/>
      <c r="BV34" s="89"/>
      <c r="BW34" s="89"/>
      <c r="BX34" s="89"/>
      <c r="BY34" s="89"/>
      <c r="BZ34" s="89"/>
      <c r="CA34" s="89"/>
      <c r="CB34" s="90"/>
    </row>
    <row r="35" spans="1:80" ht="15">
      <c r="A35" s="152" t="s">
        <v>85</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3"/>
      <c r="AK35" s="105">
        <v>1000</v>
      </c>
      <c r="AL35" s="106"/>
      <c r="AM35" s="106"/>
      <c r="AN35" s="106"/>
      <c r="AO35" s="104" t="s">
        <v>155</v>
      </c>
      <c r="AP35" s="104"/>
      <c r="AQ35" s="104"/>
      <c r="AR35" s="104"/>
      <c r="AS35" s="104"/>
      <c r="AT35" s="104"/>
      <c r="AU35" s="104"/>
      <c r="AV35" s="49"/>
      <c r="AW35" s="209">
        <f>AW36+AW38+AW43+AW44+AW49+AW50+AW63</f>
        <v>21098288.13</v>
      </c>
      <c r="AX35" s="209"/>
      <c r="AY35" s="209"/>
      <c r="AZ35" s="209"/>
      <c r="BA35" s="209"/>
      <c r="BB35" s="209"/>
      <c r="BC35" s="209"/>
      <c r="BD35" s="209"/>
      <c r="BE35" s="209">
        <f>BE36+BE38+BE43+BE44+BE49+BE50+BE63</f>
        <v>21533700</v>
      </c>
      <c r="BF35" s="209"/>
      <c r="BG35" s="209"/>
      <c r="BH35" s="209"/>
      <c r="BI35" s="209"/>
      <c r="BJ35" s="209"/>
      <c r="BK35" s="209"/>
      <c r="BL35" s="209"/>
      <c r="BM35" s="209">
        <f>BM36+BM38+BM43+BM44+BM49+BM50+BM63</f>
        <v>21533700</v>
      </c>
      <c r="BN35" s="209"/>
      <c r="BO35" s="209"/>
      <c r="BP35" s="209"/>
      <c r="BQ35" s="209"/>
      <c r="BR35" s="209"/>
      <c r="BS35" s="209"/>
      <c r="BT35" s="209"/>
      <c r="BU35" s="98"/>
      <c r="BV35" s="99"/>
      <c r="BW35" s="99"/>
      <c r="BX35" s="99"/>
      <c r="BY35" s="99"/>
      <c r="BZ35" s="99"/>
      <c r="CA35" s="99"/>
      <c r="CB35" s="100"/>
    </row>
    <row r="36" spans="1:80" ht="15">
      <c r="A36" s="126" t="s">
        <v>19</v>
      </c>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7"/>
      <c r="AK36" s="107"/>
      <c r="AL36" s="108"/>
      <c r="AM36" s="108"/>
      <c r="AN36" s="108"/>
      <c r="AO36" s="108"/>
      <c r="AP36" s="108"/>
      <c r="AQ36" s="108"/>
      <c r="AR36" s="108"/>
      <c r="AS36" s="108"/>
      <c r="AT36" s="108"/>
      <c r="AU36" s="108"/>
      <c r="AV36" s="57"/>
      <c r="AW36" s="81"/>
      <c r="AX36" s="82"/>
      <c r="AY36" s="82"/>
      <c r="AZ36" s="82"/>
      <c r="BA36" s="82"/>
      <c r="BB36" s="82"/>
      <c r="BC36" s="82"/>
      <c r="BD36" s="83"/>
      <c r="BE36" s="81"/>
      <c r="BF36" s="82"/>
      <c r="BG36" s="82"/>
      <c r="BH36" s="82"/>
      <c r="BI36" s="82"/>
      <c r="BJ36" s="82"/>
      <c r="BK36" s="82"/>
      <c r="BL36" s="83"/>
      <c r="BM36" s="81"/>
      <c r="BN36" s="82"/>
      <c r="BO36" s="82"/>
      <c r="BP36" s="82"/>
      <c r="BQ36" s="82"/>
      <c r="BR36" s="82"/>
      <c r="BS36" s="82"/>
      <c r="BT36" s="83"/>
      <c r="BU36" s="91"/>
      <c r="BV36" s="92"/>
      <c r="BW36" s="92"/>
      <c r="BX36" s="92"/>
      <c r="BY36" s="92"/>
      <c r="BZ36" s="92"/>
      <c r="CA36" s="92"/>
      <c r="CB36" s="93"/>
    </row>
    <row r="37" spans="1:80" ht="15">
      <c r="A37" s="128" t="s">
        <v>86</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9"/>
      <c r="AK37" s="109">
        <v>1100</v>
      </c>
      <c r="AL37" s="110"/>
      <c r="AM37" s="110"/>
      <c r="AN37" s="110"/>
      <c r="AO37" s="110">
        <v>120</v>
      </c>
      <c r="AP37" s="110"/>
      <c r="AQ37" s="110"/>
      <c r="AR37" s="110"/>
      <c r="AS37" s="110"/>
      <c r="AT37" s="110"/>
      <c r="AU37" s="110"/>
      <c r="AV37" s="52"/>
      <c r="AW37" s="84"/>
      <c r="AX37" s="85"/>
      <c r="AY37" s="85"/>
      <c r="AZ37" s="85"/>
      <c r="BA37" s="85"/>
      <c r="BB37" s="85"/>
      <c r="BC37" s="85"/>
      <c r="BD37" s="86"/>
      <c r="BE37" s="84"/>
      <c r="BF37" s="85"/>
      <c r="BG37" s="85"/>
      <c r="BH37" s="85"/>
      <c r="BI37" s="85"/>
      <c r="BJ37" s="85"/>
      <c r="BK37" s="85"/>
      <c r="BL37" s="86"/>
      <c r="BM37" s="84"/>
      <c r="BN37" s="85"/>
      <c r="BO37" s="85"/>
      <c r="BP37" s="85"/>
      <c r="BQ37" s="85"/>
      <c r="BR37" s="85"/>
      <c r="BS37" s="85"/>
      <c r="BT37" s="86"/>
      <c r="BU37" s="94"/>
      <c r="BV37" s="95"/>
      <c r="BW37" s="95"/>
      <c r="BX37" s="95"/>
      <c r="BY37" s="95"/>
      <c r="BZ37" s="95"/>
      <c r="CA37" s="95"/>
      <c r="CB37" s="96"/>
    </row>
    <row r="38" spans="1:80" ht="15">
      <c r="A38" s="114" t="s">
        <v>20</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5"/>
      <c r="AK38" s="103">
        <v>1200</v>
      </c>
      <c r="AL38" s="104"/>
      <c r="AM38" s="104"/>
      <c r="AN38" s="104"/>
      <c r="AO38" s="104">
        <v>130</v>
      </c>
      <c r="AP38" s="104"/>
      <c r="AQ38" s="104"/>
      <c r="AR38" s="104"/>
      <c r="AS38" s="104"/>
      <c r="AT38" s="104"/>
      <c r="AU38" s="104"/>
      <c r="AV38" s="49"/>
      <c r="AW38" s="97">
        <f>AW39+AW41+AW42</f>
        <v>20732188.13</v>
      </c>
      <c r="AX38" s="97"/>
      <c r="AY38" s="97"/>
      <c r="AZ38" s="97"/>
      <c r="BA38" s="97"/>
      <c r="BB38" s="97"/>
      <c r="BC38" s="97"/>
      <c r="BD38" s="97"/>
      <c r="BE38" s="97">
        <f>BE39+BE41+BE42</f>
        <v>21162600</v>
      </c>
      <c r="BF38" s="97"/>
      <c r="BG38" s="97"/>
      <c r="BH38" s="97"/>
      <c r="BI38" s="97"/>
      <c r="BJ38" s="97"/>
      <c r="BK38" s="97"/>
      <c r="BL38" s="97"/>
      <c r="BM38" s="97">
        <f>BM39+BM41+BM42</f>
        <v>21162600</v>
      </c>
      <c r="BN38" s="97"/>
      <c r="BO38" s="97"/>
      <c r="BP38" s="97"/>
      <c r="BQ38" s="97"/>
      <c r="BR38" s="97"/>
      <c r="BS38" s="97"/>
      <c r="BT38" s="97"/>
      <c r="BU38" s="98"/>
      <c r="BV38" s="99"/>
      <c r="BW38" s="99"/>
      <c r="BX38" s="99"/>
      <c r="BY38" s="99"/>
      <c r="BZ38" s="99"/>
      <c r="CA38" s="99"/>
      <c r="CB38" s="100"/>
    </row>
    <row r="39" spans="1:80" ht="15">
      <c r="A39" s="124" t="s">
        <v>23</v>
      </c>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5"/>
      <c r="AK39" s="107"/>
      <c r="AL39" s="108"/>
      <c r="AM39" s="108"/>
      <c r="AN39" s="108"/>
      <c r="AO39" s="108"/>
      <c r="AP39" s="108"/>
      <c r="AQ39" s="108"/>
      <c r="AR39" s="108"/>
      <c r="AS39" s="108"/>
      <c r="AT39" s="108"/>
      <c r="AU39" s="108"/>
      <c r="AV39" s="57"/>
      <c r="AW39" s="81">
        <f>10583600+8526900+88.13-638400-15000</f>
        <v>18457188.13</v>
      </c>
      <c r="AX39" s="82"/>
      <c r="AY39" s="82"/>
      <c r="AZ39" s="82"/>
      <c r="BA39" s="82"/>
      <c r="BB39" s="82"/>
      <c r="BC39" s="82"/>
      <c r="BD39" s="83"/>
      <c r="BE39" s="81">
        <f>10583600+8304000</f>
        <v>18887600</v>
      </c>
      <c r="BF39" s="82"/>
      <c r="BG39" s="82"/>
      <c r="BH39" s="82"/>
      <c r="BI39" s="82"/>
      <c r="BJ39" s="82"/>
      <c r="BK39" s="82"/>
      <c r="BL39" s="83"/>
      <c r="BM39" s="81">
        <f>10583600+8304000</f>
        <v>18887600</v>
      </c>
      <c r="BN39" s="82"/>
      <c r="BO39" s="82"/>
      <c r="BP39" s="82"/>
      <c r="BQ39" s="82"/>
      <c r="BR39" s="82"/>
      <c r="BS39" s="82"/>
      <c r="BT39" s="83"/>
      <c r="BU39" s="91"/>
      <c r="BV39" s="92"/>
      <c r="BW39" s="92"/>
      <c r="BX39" s="92"/>
      <c r="BY39" s="92"/>
      <c r="BZ39" s="92"/>
      <c r="CA39" s="92"/>
      <c r="CB39" s="93"/>
    </row>
    <row r="40" spans="1:80" ht="38.25" customHeight="1">
      <c r="A40" s="132" t="s">
        <v>166</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3"/>
      <c r="AK40" s="109">
        <v>1210</v>
      </c>
      <c r="AL40" s="110"/>
      <c r="AM40" s="110"/>
      <c r="AN40" s="110"/>
      <c r="AO40" s="110">
        <v>130</v>
      </c>
      <c r="AP40" s="110"/>
      <c r="AQ40" s="110"/>
      <c r="AR40" s="110"/>
      <c r="AS40" s="110"/>
      <c r="AT40" s="110"/>
      <c r="AU40" s="110"/>
      <c r="AV40" s="52"/>
      <c r="AW40" s="84"/>
      <c r="AX40" s="85"/>
      <c r="AY40" s="85"/>
      <c r="AZ40" s="85"/>
      <c r="BA40" s="85"/>
      <c r="BB40" s="85"/>
      <c r="BC40" s="85"/>
      <c r="BD40" s="86"/>
      <c r="BE40" s="84"/>
      <c r="BF40" s="85"/>
      <c r="BG40" s="85"/>
      <c r="BH40" s="85"/>
      <c r="BI40" s="85"/>
      <c r="BJ40" s="85"/>
      <c r="BK40" s="85"/>
      <c r="BL40" s="86"/>
      <c r="BM40" s="84"/>
      <c r="BN40" s="85"/>
      <c r="BO40" s="85"/>
      <c r="BP40" s="85"/>
      <c r="BQ40" s="85"/>
      <c r="BR40" s="85"/>
      <c r="BS40" s="85"/>
      <c r="BT40" s="86"/>
      <c r="BU40" s="94"/>
      <c r="BV40" s="95"/>
      <c r="BW40" s="95"/>
      <c r="BX40" s="95"/>
      <c r="BY40" s="95"/>
      <c r="BZ40" s="95"/>
      <c r="CA40" s="95"/>
      <c r="CB40" s="96"/>
    </row>
    <row r="41" spans="1:80" ht="28.5" customHeight="1">
      <c r="A41" s="134" t="s">
        <v>71</v>
      </c>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5"/>
      <c r="AK41" s="103">
        <v>1220</v>
      </c>
      <c r="AL41" s="104"/>
      <c r="AM41" s="104"/>
      <c r="AN41" s="104"/>
      <c r="AO41" s="104">
        <v>130</v>
      </c>
      <c r="AP41" s="104"/>
      <c r="AQ41" s="104"/>
      <c r="AR41" s="104"/>
      <c r="AS41" s="104"/>
      <c r="AT41" s="104"/>
      <c r="AU41" s="104"/>
      <c r="AV41" s="49"/>
      <c r="AW41" s="97"/>
      <c r="AX41" s="97"/>
      <c r="AY41" s="97"/>
      <c r="AZ41" s="97"/>
      <c r="BA41" s="97"/>
      <c r="BB41" s="97"/>
      <c r="BC41" s="97"/>
      <c r="BD41" s="97"/>
      <c r="BE41" s="97"/>
      <c r="BF41" s="97"/>
      <c r="BG41" s="97"/>
      <c r="BH41" s="97"/>
      <c r="BI41" s="97"/>
      <c r="BJ41" s="97"/>
      <c r="BK41" s="97"/>
      <c r="BL41" s="97"/>
      <c r="BM41" s="116"/>
      <c r="BN41" s="117"/>
      <c r="BO41" s="117"/>
      <c r="BP41" s="117"/>
      <c r="BQ41" s="117"/>
      <c r="BR41" s="117"/>
      <c r="BS41" s="117"/>
      <c r="BT41" s="118"/>
      <c r="BU41" s="98"/>
      <c r="BV41" s="99"/>
      <c r="BW41" s="99"/>
      <c r="BX41" s="99"/>
      <c r="BY41" s="99"/>
      <c r="BZ41" s="99"/>
      <c r="CA41" s="99"/>
      <c r="CB41" s="100"/>
    </row>
    <row r="42" spans="1:80" ht="15">
      <c r="A42" s="134" t="s">
        <v>87</v>
      </c>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5"/>
      <c r="AK42" s="103">
        <v>1230</v>
      </c>
      <c r="AL42" s="104"/>
      <c r="AM42" s="104"/>
      <c r="AN42" s="104"/>
      <c r="AO42" s="104">
        <v>130</v>
      </c>
      <c r="AP42" s="104"/>
      <c r="AQ42" s="104"/>
      <c r="AR42" s="104"/>
      <c r="AS42" s="104"/>
      <c r="AT42" s="104"/>
      <c r="AU42" s="104"/>
      <c r="AV42" s="49"/>
      <c r="AW42" s="97">
        <v>2275000</v>
      </c>
      <c r="AX42" s="97"/>
      <c r="AY42" s="97"/>
      <c r="AZ42" s="97"/>
      <c r="BA42" s="97"/>
      <c r="BB42" s="97"/>
      <c r="BC42" s="97"/>
      <c r="BD42" s="97"/>
      <c r="BE42" s="97">
        <v>2275000</v>
      </c>
      <c r="BF42" s="97"/>
      <c r="BG42" s="97"/>
      <c r="BH42" s="97"/>
      <c r="BI42" s="97"/>
      <c r="BJ42" s="97"/>
      <c r="BK42" s="97"/>
      <c r="BL42" s="97"/>
      <c r="BM42" s="116">
        <v>2275000</v>
      </c>
      <c r="BN42" s="117"/>
      <c r="BO42" s="117"/>
      <c r="BP42" s="117"/>
      <c r="BQ42" s="117"/>
      <c r="BR42" s="117"/>
      <c r="BS42" s="117"/>
      <c r="BT42" s="118"/>
      <c r="BU42" s="98"/>
      <c r="BV42" s="99"/>
      <c r="BW42" s="99"/>
      <c r="BX42" s="99"/>
      <c r="BY42" s="99"/>
      <c r="BZ42" s="99"/>
      <c r="CA42" s="99"/>
      <c r="CB42" s="100"/>
    </row>
    <row r="43" spans="1:80" ht="15">
      <c r="A43" s="114" t="s">
        <v>88</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5"/>
      <c r="AK43" s="103">
        <v>1300</v>
      </c>
      <c r="AL43" s="104"/>
      <c r="AM43" s="104"/>
      <c r="AN43" s="104"/>
      <c r="AO43" s="104">
        <v>140</v>
      </c>
      <c r="AP43" s="104"/>
      <c r="AQ43" s="104"/>
      <c r="AR43" s="104"/>
      <c r="AS43" s="104"/>
      <c r="AT43" s="104"/>
      <c r="AU43" s="104"/>
      <c r="AV43" s="49"/>
      <c r="AW43" s="97"/>
      <c r="AX43" s="97"/>
      <c r="AY43" s="97"/>
      <c r="AZ43" s="97"/>
      <c r="BA43" s="97"/>
      <c r="BB43" s="97"/>
      <c r="BC43" s="97"/>
      <c r="BD43" s="97"/>
      <c r="BE43" s="97"/>
      <c r="BF43" s="97"/>
      <c r="BG43" s="97"/>
      <c r="BH43" s="97"/>
      <c r="BI43" s="97"/>
      <c r="BJ43" s="97"/>
      <c r="BK43" s="97"/>
      <c r="BL43" s="97"/>
      <c r="BM43" s="116"/>
      <c r="BN43" s="117"/>
      <c r="BO43" s="117"/>
      <c r="BP43" s="117"/>
      <c r="BQ43" s="117"/>
      <c r="BR43" s="117"/>
      <c r="BS43" s="117"/>
      <c r="BT43" s="118"/>
      <c r="BU43" s="98"/>
      <c r="BV43" s="99"/>
      <c r="BW43" s="99"/>
      <c r="BX43" s="99"/>
      <c r="BY43" s="99"/>
      <c r="BZ43" s="99"/>
      <c r="CA43" s="99"/>
      <c r="CB43" s="100"/>
    </row>
    <row r="44" spans="1:80" ht="15">
      <c r="A44" s="114" t="s">
        <v>45</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5"/>
      <c r="AK44" s="103">
        <v>1400</v>
      </c>
      <c r="AL44" s="104"/>
      <c r="AM44" s="104"/>
      <c r="AN44" s="104"/>
      <c r="AO44" s="104">
        <v>150</v>
      </c>
      <c r="AP44" s="104"/>
      <c r="AQ44" s="104"/>
      <c r="AR44" s="104"/>
      <c r="AS44" s="104"/>
      <c r="AT44" s="104"/>
      <c r="AU44" s="104"/>
      <c r="AV44" s="49"/>
      <c r="AW44" s="97">
        <f>AW45+AW47+AW48</f>
        <v>366100</v>
      </c>
      <c r="AX44" s="97"/>
      <c r="AY44" s="97"/>
      <c r="AZ44" s="97"/>
      <c r="BA44" s="97"/>
      <c r="BB44" s="97"/>
      <c r="BC44" s="97"/>
      <c r="BD44" s="97"/>
      <c r="BE44" s="97">
        <f>BE45+BE47+BE48</f>
        <v>371100</v>
      </c>
      <c r="BF44" s="97"/>
      <c r="BG44" s="97"/>
      <c r="BH44" s="97"/>
      <c r="BI44" s="97"/>
      <c r="BJ44" s="97"/>
      <c r="BK44" s="97"/>
      <c r="BL44" s="97"/>
      <c r="BM44" s="116">
        <f>BM45+BM47+BM48</f>
        <v>371100</v>
      </c>
      <c r="BN44" s="117"/>
      <c r="BO44" s="117"/>
      <c r="BP44" s="117"/>
      <c r="BQ44" s="117"/>
      <c r="BR44" s="117"/>
      <c r="BS44" s="117"/>
      <c r="BT44" s="118"/>
      <c r="BU44" s="98"/>
      <c r="BV44" s="99"/>
      <c r="BW44" s="99"/>
      <c r="BX44" s="99"/>
      <c r="BY44" s="99"/>
      <c r="BZ44" s="99"/>
      <c r="CA44" s="99"/>
      <c r="CB44" s="100"/>
    </row>
    <row r="45" spans="1:80" ht="15">
      <c r="A45" s="124" t="s">
        <v>23</v>
      </c>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5"/>
      <c r="AK45" s="107"/>
      <c r="AL45" s="108"/>
      <c r="AM45" s="108"/>
      <c r="AN45" s="108"/>
      <c r="AO45" s="108"/>
      <c r="AP45" s="108"/>
      <c r="AQ45" s="108"/>
      <c r="AR45" s="108"/>
      <c r="AS45" s="108"/>
      <c r="AT45" s="108"/>
      <c r="AU45" s="108"/>
      <c r="AV45" s="57"/>
      <c r="AW45" s="81">
        <f>351100+20000-5000</f>
        <v>366100</v>
      </c>
      <c r="AX45" s="82"/>
      <c r="AY45" s="82"/>
      <c r="AZ45" s="82"/>
      <c r="BA45" s="82"/>
      <c r="BB45" s="82"/>
      <c r="BC45" s="82"/>
      <c r="BD45" s="83"/>
      <c r="BE45" s="81">
        <f>351100+20000</f>
        <v>371100</v>
      </c>
      <c r="BF45" s="82"/>
      <c r="BG45" s="82"/>
      <c r="BH45" s="82"/>
      <c r="BI45" s="82"/>
      <c r="BJ45" s="82"/>
      <c r="BK45" s="82"/>
      <c r="BL45" s="83"/>
      <c r="BM45" s="81">
        <f>351100+20000</f>
        <v>371100</v>
      </c>
      <c r="BN45" s="82"/>
      <c r="BO45" s="82"/>
      <c r="BP45" s="82"/>
      <c r="BQ45" s="82"/>
      <c r="BR45" s="82"/>
      <c r="BS45" s="82"/>
      <c r="BT45" s="83"/>
      <c r="BU45" s="91"/>
      <c r="BV45" s="92"/>
      <c r="BW45" s="92"/>
      <c r="BX45" s="92"/>
      <c r="BY45" s="92"/>
      <c r="BZ45" s="92"/>
      <c r="CA45" s="92"/>
      <c r="CB45" s="93"/>
    </row>
    <row r="46" spans="1:80" ht="15">
      <c r="A46" s="132" t="s">
        <v>46</v>
      </c>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3"/>
      <c r="AK46" s="109">
        <v>1410</v>
      </c>
      <c r="AL46" s="110"/>
      <c r="AM46" s="110"/>
      <c r="AN46" s="110"/>
      <c r="AO46" s="110">
        <v>150</v>
      </c>
      <c r="AP46" s="110"/>
      <c r="AQ46" s="110"/>
      <c r="AR46" s="110"/>
      <c r="AS46" s="110"/>
      <c r="AT46" s="110"/>
      <c r="AU46" s="110"/>
      <c r="AV46" s="52"/>
      <c r="AW46" s="84"/>
      <c r="AX46" s="85"/>
      <c r="AY46" s="85"/>
      <c r="AZ46" s="85"/>
      <c r="BA46" s="85"/>
      <c r="BB46" s="85"/>
      <c r="BC46" s="85"/>
      <c r="BD46" s="86"/>
      <c r="BE46" s="84"/>
      <c r="BF46" s="85"/>
      <c r="BG46" s="85"/>
      <c r="BH46" s="85"/>
      <c r="BI46" s="85"/>
      <c r="BJ46" s="85"/>
      <c r="BK46" s="85"/>
      <c r="BL46" s="86"/>
      <c r="BM46" s="84"/>
      <c r="BN46" s="85"/>
      <c r="BO46" s="85"/>
      <c r="BP46" s="85"/>
      <c r="BQ46" s="85"/>
      <c r="BR46" s="85"/>
      <c r="BS46" s="85"/>
      <c r="BT46" s="86"/>
      <c r="BU46" s="94"/>
      <c r="BV46" s="95"/>
      <c r="BW46" s="95"/>
      <c r="BX46" s="95"/>
      <c r="BY46" s="95"/>
      <c r="BZ46" s="95"/>
      <c r="CA46" s="95"/>
      <c r="CB46" s="96"/>
    </row>
    <row r="47" spans="1:80" ht="15">
      <c r="A47" s="134" t="s">
        <v>21</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5"/>
      <c r="AK47" s="103">
        <v>1420</v>
      </c>
      <c r="AL47" s="104"/>
      <c r="AM47" s="104"/>
      <c r="AN47" s="104"/>
      <c r="AO47" s="104">
        <v>150</v>
      </c>
      <c r="AP47" s="104"/>
      <c r="AQ47" s="104"/>
      <c r="AR47" s="104"/>
      <c r="AS47" s="104"/>
      <c r="AT47" s="104"/>
      <c r="AU47" s="104"/>
      <c r="AV47" s="49"/>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8"/>
      <c r="BV47" s="99"/>
      <c r="BW47" s="99"/>
      <c r="BX47" s="99"/>
      <c r="BY47" s="99"/>
      <c r="BZ47" s="99"/>
      <c r="CA47" s="99"/>
      <c r="CB47" s="100"/>
    </row>
    <row r="48" spans="1:80" ht="40.5" customHeight="1">
      <c r="A48" s="134" t="s">
        <v>128</v>
      </c>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5"/>
      <c r="AK48" s="103">
        <v>1430</v>
      </c>
      <c r="AL48" s="104"/>
      <c r="AM48" s="104"/>
      <c r="AN48" s="104"/>
      <c r="AO48" s="104">
        <v>150</v>
      </c>
      <c r="AP48" s="104"/>
      <c r="AQ48" s="104"/>
      <c r="AR48" s="104"/>
      <c r="AS48" s="104"/>
      <c r="AT48" s="104"/>
      <c r="AU48" s="104"/>
      <c r="AV48" s="49"/>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8"/>
      <c r="BV48" s="99"/>
      <c r="BW48" s="99"/>
      <c r="BX48" s="99"/>
      <c r="BY48" s="99"/>
      <c r="BZ48" s="99"/>
      <c r="CA48" s="99"/>
      <c r="CB48" s="100"/>
    </row>
    <row r="49" spans="1:80" ht="15">
      <c r="A49" s="114" t="s">
        <v>89</v>
      </c>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5"/>
      <c r="AK49" s="103">
        <v>1500</v>
      </c>
      <c r="AL49" s="104"/>
      <c r="AM49" s="104"/>
      <c r="AN49" s="104"/>
      <c r="AO49" s="104">
        <v>180</v>
      </c>
      <c r="AP49" s="104"/>
      <c r="AQ49" s="104"/>
      <c r="AR49" s="104"/>
      <c r="AS49" s="104"/>
      <c r="AT49" s="104"/>
      <c r="AU49" s="104"/>
      <c r="AV49" s="49"/>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8"/>
      <c r="BV49" s="99"/>
      <c r="BW49" s="99"/>
      <c r="BX49" s="99"/>
      <c r="BY49" s="99"/>
      <c r="BZ49" s="99"/>
      <c r="CA49" s="99"/>
      <c r="CB49" s="100"/>
    </row>
    <row r="50" spans="1:80" ht="15">
      <c r="A50" s="114" t="s">
        <v>22</v>
      </c>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5"/>
      <c r="AK50" s="103" t="s">
        <v>182</v>
      </c>
      <c r="AL50" s="104"/>
      <c r="AM50" s="104"/>
      <c r="AN50" s="104"/>
      <c r="AO50" s="104" t="s">
        <v>44</v>
      </c>
      <c r="AP50" s="104"/>
      <c r="AQ50" s="104"/>
      <c r="AR50" s="104"/>
      <c r="AS50" s="104"/>
      <c r="AT50" s="104"/>
      <c r="AU50" s="104"/>
      <c r="AV50" s="49"/>
      <c r="AW50" s="97">
        <f>AW51+AW58</f>
        <v>0</v>
      </c>
      <c r="AX50" s="97"/>
      <c r="AY50" s="97"/>
      <c r="AZ50" s="97"/>
      <c r="BA50" s="97"/>
      <c r="BB50" s="97"/>
      <c r="BC50" s="97"/>
      <c r="BD50" s="97"/>
      <c r="BE50" s="97">
        <f>BE51+BE58</f>
        <v>0</v>
      </c>
      <c r="BF50" s="97"/>
      <c r="BG50" s="97"/>
      <c r="BH50" s="97"/>
      <c r="BI50" s="97"/>
      <c r="BJ50" s="97"/>
      <c r="BK50" s="97"/>
      <c r="BL50" s="97"/>
      <c r="BM50" s="97">
        <f>BM51+BM58</f>
        <v>0</v>
      </c>
      <c r="BN50" s="97"/>
      <c r="BO50" s="97"/>
      <c r="BP50" s="97"/>
      <c r="BQ50" s="97"/>
      <c r="BR50" s="97"/>
      <c r="BS50" s="97"/>
      <c r="BT50" s="97"/>
      <c r="BU50" s="98"/>
      <c r="BV50" s="99"/>
      <c r="BW50" s="99"/>
      <c r="BX50" s="99"/>
      <c r="BY50" s="99"/>
      <c r="BZ50" s="99"/>
      <c r="CA50" s="99"/>
      <c r="CB50" s="100"/>
    </row>
    <row r="51" spans="1:80" ht="15">
      <c r="A51" s="124" t="s">
        <v>19</v>
      </c>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5"/>
      <c r="AK51" s="107"/>
      <c r="AL51" s="108"/>
      <c r="AM51" s="108"/>
      <c r="AN51" s="108"/>
      <c r="AO51" s="108"/>
      <c r="AP51" s="108"/>
      <c r="AQ51" s="108"/>
      <c r="AR51" s="108"/>
      <c r="AS51" s="108"/>
      <c r="AT51" s="108"/>
      <c r="AU51" s="108"/>
      <c r="AV51" s="57"/>
      <c r="AW51" s="81">
        <f>AW53+AW55+AW56+AW57</f>
        <v>0</v>
      </c>
      <c r="AX51" s="82"/>
      <c r="AY51" s="82"/>
      <c r="AZ51" s="82"/>
      <c r="BA51" s="82"/>
      <c r="BB51" s="82"/>
      <c r="BC51" s="82"/>
      <c r="BD51" s="83"/>
      <c r="BE51" s="81">
        <f>BE53+BE55+BE56+BE57</f>
        <v>0</v>
      </c>
      <c r="BF51" s="82"/>
      <c r="BG51" s="82"/>
      <c r="BH51" s="82"/>
      <c r="BI51" s="82"/>
      <c r="BJ51" s="82"/>
      <c r="BK51" s="82"/>
      <c r="BL51" s="83"/>
      <c r="BM51" s="81">
        <f>BM53+BM55+BM56+BM57</f>
        <v>0</v>
      </c>
      <c r="BN51" s="82"/>
      <c r="BO51" s="82"/>
      <c r="BP51" s="82"/>
      <c r="BQ51" s="82"/>
      <c r="BR51" s="82"/>
      <c r="BS51" s="82"/>
      <c r="BT51" s="83"/>
      <c r="BU51" s="91"/>
      <c r="BV51" s="92"/>
      <c r="BW51" s="92"/>
      <c r="BX51" s="92"/>
      <c r="BY51" s="92"/>
      <c r="BZ51" s="92"/>
      <c r="CA51" s="92"/>
      <c r="CB51" s="93"/>
    </row>
    <row r="52" spans="1:80" ht="15">
      <c r="A52" s="132" t="s">
        <v>90</v>
      </c>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3"/>
      <c r="AK52" s="109" t="s">
        <v>188</v>
      </c>
      <c r="AL52" s="110"/>
      <c r="AM52" s="110"/>
      <c r="AN52" s="110"/>
      <c r="AO52" s="110">
        <v>400</v>
      </c>
      <c r="AP52" s="110"/>
      <c r="AQ52" s="110"/>
      <c r="AR52" s="110"/>
      <c r="AS52" s="110"/>
      <c r="AT52" s="110"/>
      <c r="AU52" s="110"/>
      <c r="AV52" s="52"/>
      <c r="AW52" s="84"/>
      <c r="AX52" s="85"/>
      <c r="AY52" s="85"/>
      <c r="AZ52" s="85"/>
      <c r="BA52" s="85"/>
      <c r="BB52" s="85"/>
      <c r="BC52" s="85"/>
      <c r="BD52" s="86"/>
      <c r="BE52" s="84"/>
      <c r="BF52" s="85"/>
      <c r="BG52" s="85"/>
      <c r="BH52" s="85"/>
      <c r="BI52" s="85"/>
      <c r="BJ52" s="85"/>
      <c r="BK52" s="85"/>
      <c r="BL52" s="86"/>
      <c r="BM52" s="84"/>
      <c r="BN52" s="85"/>
      <c r="BO52" s="85"/>
      <c r="BP52" s="85"/>
      <c r="BQ52" s="85"/>
      <c r="BR52" s="85"/>
      <c r="BS52" s="85"/>
      <c r="BT52" s="86"/>
      <c r="BU52" s="94"/>
      <c r="BV52" s="95"/>
      <c r="BW52" s="95"/>
      <c r="BX52" s="95"/>
      <c r="BY52" s="95"/>
      <c r="BZ52" s="95"/>
      <c r="CA52" s="95"/>
      <c r="CB52" s="96"/>
    </row>
    <row r="53" spans="1:80" ht="15">
      <c r="A53" s="140" t="s">
        <v>19</v>
      </c>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1"/>
      <c r="AK53" s="107"/>
      <c r="AL53" s="108"/>
      <c r="AM53" s="108"/>
      <c r="AN53" s="108"/>
      <c r="AO53" s="108"/>
      <c r="AP53" s="108"/>
      <c r="AQ53" s="108"/>
      <c r="AR53" s="108"/>
      <c r="AS53" s="108"/>
      <c r="AT53" s="108"/>
      <c r="AU53" s="108"/>
      <c r="AV53" s="57"/>
      <c r="AW53" s="81"/>
      <c r="AX53" s="82"/>
      <c r="AY53" s="82"/>
      <c r="AZ53" s="82"/>
      <c r="BA53" s="82"/>
      <c r="BB53" s="82"/>
      <c r="BC53" s="82"/>
      <c r="BD53" s="83"/>
      <c r="BE53" s="81"/>
      <c r="BF53" s="82"/>
      <c r="BG53" s="82"/>
      <c r="BH53" s="82"/>
      <c r="BI53" s="82"/>
      <c r="BJ53" s="82"/>
      <c r="BK53" s="82"/>
      <c r="BL53" s="83"/>
      <c r="BM53" s="81"/>
      <c r="BN53" s="82"/>
      <c r="BO53" s="82"/>
      <c r="BP53" s="82"/>
      <c r="BQ53" s="82"/>
      <c r="BR53" s="82"/>
      <c r="BS53" s="82"/>
      <c r="BT53" s="83"/>
      <c r="BU53" s="91"/>
      <c r="BV53" s="92"/>
      <c r="BW53" s="92"/>
      <c r="BX53" s="92"/>
      <c r="BY53" s="92"/>
      <c r="BZ53" s="92"/>
      <c r="CA53" s="92"/>
      <c r="CB53" s="93"/>
    </row>
    <row r="54" spans="1:80" ht="15">
      <c r="A54" s="136" t="s">
        <v>91</v>
      </c>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7"/>
      <c r="AK54" s="109" t="s">
        <v>189</v>
      </c>
      <c r="AL54" s="110"/>
      <c r="AM54" s="110"/>
      <c r="AN54" s="110"/>
      <c r="AO54" s="110">
        <v>410</v>
      </c>
      <c r="AP54" s="110"/>
      <c r="AQ54" s="110"/>
      <c r="AR54" s="110"/>
      <c r="AS54" s="110"/>
      <c r="AT54" s="110"/>
      <c r="AU54" s="110"/>
      <c r="AV54" s="52"/>
      <c r="AW54" s="84"/>
      <c r="AX54" s="85"/>
      <c r="AY54" s="85"/>
      <c r="AZ54" s="85"/>
      <c r="BA54" s="85"/>
      <c r="BB54" s="85"/>
      <c r="BC54" s="85"/>
      <c r="BD54" s="86"/>
      <c r="BE54" s="84"/>
      <c r="BF54" s="85"/>
      <c r="BG54" s="85"/>
      <c r="BH54" s="85"/>
      <c r="BI54" s="85"/>
      <c r="BJ54" s="85"/>
      <c r="BK54" s="85"/>
      <c r="BL54" s="86"/>
      <c r="BM54" s="84"/>
      <c r="BN54" s="85"/>
      <c r="BO54" s="85"/>
      <c r="BP54" s="85"/>
      <c r="BQ54" s="85"/>
      <c r="BR54" s="85"/>
      <c r="BS54" s="85"/>
      <c r="BT54" s="86"/>
      <c r="BU54" s="94"/>
      <c r="BV54" s="95"/>
      <c r="BW54" s="95"/>
      <c r="BX54" s="95"/>
      <c r="BY54" s="95"/>
      <c r="BZ54" s="95"/>
      <c r="CA54" s="95"/>
      <c r="CB54" s="96"/>
    </row>
    <row r="55" spans="1:80" ht="15">
      <c r="A55" s="138" t="s">
        <v>92</v>
      </c>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9"/>
      <c r="AK55" s="103" t="s">
        <v>190</v>
      </c>
      <c r="AL55" s="104"/>
      <c r="AM55" s="104"/>
      <c r="AN55" s="104"/>
      <c r="AO55" s="104">
        <v>420</v>
      </c>
      <c r="AP55" s="104"/>
      <c r="AQ55" s="104"/>
      <c r="AR55" s="104"/>
      <c r="AS55" s="104"/>
      <c r="AT55" s="104"/>
      <c r="AU55" s="104"/>
      <c r="AV55" s="49"/>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8"/>
      <c r="BV55" s="99"/>
      <c r="BW55" s="99"/>
      <c r="BX55" s="99"/>
      <c r="BY55" s="99"/>
      <c r="BZ55" s="99"/>
      <c r="CA55" s="99"/>
      <c r="CB55" s="100"/>
    </row>
    <row r="56" spans="1:80" ht="15">
      <c r="A56" s="138" t="s">
        <v>93</v>
      </c>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9"/>
      <c r="AK56" s="103" t="s">
        <v>191</v>
      </c>
      <c r="AL56" s="104"/>
      <c r="AM56" s="104"/>
      <c r="AN56" s="104"/>
      <c r="AO56" s="104">
        <v>430</v>
      </c>
      <c r="AP56" s="104"/>
      <c r="AQ56" s="104"/>
      <c r="AR56" s="104"/>
      <c r="AS56" s="104"/>
      <c r="AT56" s="104"/>
      <c r="AU56" s="104"/>
      <c r="AV56" s="49"/>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8"/>
      <c r="BV56" s="99"/>
      <c r="BW56" s="99"/>
      <c r="BX56" s="99"/>
      <c r="BY56" s="99"/>
      <c r="BZ56" s="99"/>
      <c r="CA56" s="99"/>
      <c r="CB56" s="100"/>
    </row>
    <row r="57" spans="1:80" ht="15">
      <c r="A57" s="138" t="s">
        <v>94</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9"/>
      <c r="AK57" s="103" t="s">
        <v>192</v>
      </c>
      <c r="AL57" s="104"/>
      <c r="AM57" s="104"/>
      <c r="AN57" s="104"/>
      <c r="AO57" s="104">
        <v>440</v>
      </c>
      <c r="AP57" s="104"/>
      <c r="AQ57" s="104"/>
      <c r="AR57" s="104"/>
      <c r="AS57" s="104"/>
      <c r="AT57" s="104"/>
      <c r="AU57" s="104"/>
      <c r="AV57" s="49"/>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8"/>
      <c r="BV57" s="99"/>
      <c r="BW57" s="99"/>
      <c r="BX57" s="99"/>
      <c r="BY57" s="99"/>
      <c r="BZ57" s="99"/>
      <c r="CA57" s="99"/>
      <c r="CB57" s="100"/>
    </row>
    <row r="58" spans="1:80" ht="15">
      <c r="A58" s="134" t="s">
        <v>95</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5"/>
      <c r="AK58" s="103" t="s">
        <v>193</v>
      </c>
      <c r="AL58" s="104"/>
      <c r="AM58" s="104"/>
      <c r="AN58" s="104"/>
      <c r="AO58" s="104">
        <v>600</v>
      </c>
      <c r="AP58" s="104"/>
      <c r="AQ58" s="104"/>
      <c r="AR58" s="104"/>
      <c r="AS58" s="104"/>
      <c r="AT58" s="104"/>
      <c r="AU58" s="104"/>
      <c r="AV58" s="49"/>
      <c r="AW58" s="97">
        <f>AW59+AW61+AW62</f>
        <v>0</v>
      </c>
      <c r="AX58" s="97"/>
      <c r="AY58" s="97"/>
      <c r="AZ58" s="97"/>
      <c r="BA58" s="97"/>
      <c r="BB58" s="97"/>
      <c r="BC58" s="97"/>
      <c r="BD58" s="97"/>
      <c r="BE58" s="97">
        <f>BE59+BE61+BE62</f>
        <v>0</v>
      </c>
      <c r="BF58" s="97"/>
      <c r="BG58" s="97"/>
      <c r="BH58" s="97"/>
      <c r="BI58" s="97"/>
      <c r="BJ58" s="97"/>
      <c r="BK58" s="97"/>
      <c r="BL58" s="97"/>
      <c r="BM58" s="97">
        <f>BM59+BM61+BM62</f>
        <v>0</v>
      </c>
      <c r="BN58" s="97"/>
      <c r="BO58" s="97"/>
      <c r="BP58" s="97"/>
      <c r="BQ58" s="97"/>
      <c r="BR58" s="97"/>
      <c r="BS58" s="97"/>
      <c r="BT58" s="97"/>
      <c r="BU58" s="98"/>
      <c r="BV58" s="99"/>
      <c r="BW58" s="99"/>
      <c r="BX58" s="99"/>
      <c r="BY58" s="99"/>
      <c r="BZ58" s="99"/>
      <c r="CA58" s="99"/>
      <c r="CB58" s="100"/>
    </row>
    <row r="59" spans="1:80" ht="15">
      <c r="A59" s="140" t="s">
        <v>19</v>
      </c>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1"/>
      <c r="AK59" s="107"/>
      <c r="AL59" s="108"/>
      <c r="AM59" s="108"/>
      <c r="AN59" s="108"/>
      <c r="AO59" s="108"/>
      <c r="AP59" s="108"/>
      <c r="AQ59" s="108"/>
      <c r="AR59" s="108"/>
      <c r="AS59" s="108"/>
      <c r="AT59" s="108"/>
      <c r="AU59" s="108"/>
      <c r="AV59" s="57"/>
      <c r="AW59" s="81"/>
      <c r="AX59" s="82"/>
      <c r="AY59" s="82"/>
      <c r="AZ59" s="82"/>
      <c r="BA59" s="82"/>
      <c r="BB59" s="82"/>
      <c r="BC59" s="82"/>
      <c r="BD59" s="83"/>
      <c r="BE59" s="81"/>
      <c r="BF59" s="82"/>
      <c r="BG59" s="82"/>
      <c r="BH59" s="82"/>
      <c r="BI59" s="82"/>
      <c r="BJ59" s="82"/>
      <c r="BK59" s="82"/>
      <c r="BL59" s="83"/>
      <c r="BM59" s="81"/>
      <c r="BN59" s="82"/>
      <c r="BO59" s="82"/>
      <c r="BP59" s="82"/>
      <c r="BQ59" s="82"/>
      <c r="BR59" s="82"/>
      <c r="BS59" s="82"/>
      <c r="BT59" s="83"/>
      <c r="BU59" s="91"/>
      <c r="BV59" s="92"/>
      <c r="BW59" s="92"/>
      <c r="BX59" s="92"/>
      <c r="BY59" s="92"/>
      <c r="BZ59" s="92"/>
      <c r="CA59" s="92"/>
      <c r="CB59" s="93"/>
    </row>
    <row r="60" spans="1:80" ht="24" customHeight="1">
      <c r="A60" s="136" t="s">
        <v>96</v>
      </c>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7"/>
      <c r="AK60" s="109" t="s">
        <v>194</v>
      </c>
      <c r="AL60" s="110"/>
      <c r="AM60" s="110"/>
      <c r="AN60" s="110"/>
      <c r="AO60" s="110">
        <v>620</v>
      </c>
      <c r="AP60" s="110"/>
      <c r="AQ60" s="110"/>
      <c r="AR60" s="110"/>
      <c r="AS60" s="110"/>
      <c r="AT60" s="110"/>
      <c r="AU60" s="110"/>
      <c r="AV60" s="52"/>
      <c r="AW60" s="84"/>
      <c r="AX60" s="85"/>
      <c r="AY60" s="85"/>
      <c r="AZ60" s="85"/>
      <c r="BA60" s="85"/>
      <c r="BB60" s="85"/>
      <c r="BC60" s="85"/>
      <c r="BD60" s="86"/>
      <c r="BE60" s="84"/>
      <c r="BF60" s="85"/>
      <c r="BG60" s="85"/>
      <c r="BH60" s="85"/>
      <c r="BI60" s="85"/>
      <c r="BJ60" s="85"/>
      <c r="BK60" s="85"/>
      <c r="BL60" s="86"/>
      <c r="BM60" s="84"/>
      <c r="BN60" s="85"/>
      <c r="BO60" s="85"/>
      <c r="BP60" s="85"/>
      <c r="BQ60" s="85"/>
      <c r="BR60" s="85"/>
      <c r="BS60" s="85"/>
      <c r="BT60" s="86"/>
      <c r="BU60" s="94"/>
      <c r="BV60" s="95"/>
      <c r="BW60" s="95"/>
      <c r="BX60" s="95"/>
      <c r="BY60" s="95"/>
      <c r="BZ60" s="95"/>
      <c r="CA60" s="95"/>
      <c r="CB60" s="96"/>
    </row>
    <row r="61" spans="1:80" ht="24" customHeight="1">
      <c r="A61" s="138" t="s">
        <v>97</v>
      </c>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9"/>
      <c r="AK61" s="103" t="s">
        <v>195</v>
      </c>
      <c r="AL61" s="104"/>
      <c r="AM61" s="104"/>
      <c r="AN61" s="104"/>
      <c r="AO61" s="104">
        <v>630</v>
      </c>
      <c r="AP61" s="104"/>
      <c r="AQ61" s="104"/>
      <c r="AR61" s="104"/>
      <c r="AS61" s="104"/>
      <c r="AT61" s="104"/>
      <c r="AU61" s="104"/>
      <c r="AV61" s="49"/>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8"/>
      <c r="BV61" s="99"/>
      <c r="BW61" s="99"/>
      <c r="BX61" s="99"/>
      <c r="BY61" s="99"/>
      <c r="BZ61" s="99"/>
      <c r="CA61" s="99"/>
      <c r="CB61" s="100"/>
    </row>
    <row r="62" spans="1:80" ht="24" customHeight="1">
      <c r="A62" s="138" t="s">
        <v>98</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9"/>
      <c r="AK62" s="103" t="s">
        <v>196</v>
      </c>
      <c r="AL62" s="104"/>
      <c r="AM62" s="104"/>
      <c r="AN62" s="104"/>
      <c r="AO62" s="104">
        <v>650</v>
      </c>
      <c r="AP62" s="104"/>
      <c r="AQ62" s="104"/>
      <c r="AR62" s="104"/>
      <c r="AS62" s="104"/>
      <c r="AT62" s="104"/>
      <c r="AU62" s="104"/>
      <c r="AV62" s="49"/>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8"/>
      <c r="BV62" s="99"/>
      <c r="BW62" s="99"/>
      <c r="BX62" s="99"/>
      <c r="BY62" s="99"/>
      <c r="BZ62" s="99"/>
      <c r="CA62" s="99"/>
      <c r="CB62" s="100"/>
    </row>
    <row r="63" spans="1:80" ht="15">
      <c r="A63" s="114" t="s">
        <v>199</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5"/>
      <c r="AK63" s="103" t="s">
        <v>183</v>
      </c>
      <c r="AL63" s="104"/>
      <c r="AM63" s="104"/>
      <c r="AN63" s="104"/>
      <c r="AO63" s="104" t="s">
        <v>44</v>
      </c>
      <c r="AP63" s="104"/>
      <c r="AQ63" s="104"/>
      <c r="AR63" s="104"/>
      <c r="AS63" s="104"/>
      <c r="AT63" s="104"/>
      <c r="AU63" s="104"/>
      <c r="AV63" s="49"/>
      <c r="AW63" s="97">
        <f>AW64+AW66+AW67+AW68</f>
        <v>0</v>
      </c>
      <c r="AX63" s="97"/>
      <c r="AY63" s="97"/>
      <c r="AZ63" s="97"/>
      <c r="BA63" s="97"/>
      <c r="BB63" s="97"/>
      <c r="BC63" s="97"/>
      <c r="BD63" s="97"/>
      <c r="BE63" s="97">
        <f>BE64+BE66+BE67+BE68</f>
        <v>0</v>
      </c>
      <c r="BF63" s="97"/>
      <c r="BG63" s="97"/>
      <c r="BH63" s="97"/>
      <c r="BI63" s="97"/>
      <c r="BJ63" s="97"/>
      <c r="BK63" s="97"/>
      <c r="BL63" s="97"/>
      <c r="BM63" s="97">
        <f>BM64+BM66+BM67+BM68</f>
        <v>0</v>
      </c>
      <c r="BN63" s="97"/>
      <c r="BO63" s="97"/>
      <c r="BP63" s="97"/>
      <c r="BQ63" s="97"/>
      <c r="BR63" s="97"/>
      <c r="BS63" s="97"/>
      <c r="BT63" s="97"/>
      <c r="BU63" s="98"/>
      <c r="BV63" s="99"/>
      <c r="BW63" s="99"/>
      <c r="BX63" s="99"/>
      <c r="BY63" s="99"/>
      <c r="BZ63" s="99"/>
      <c r="CA63" s="99"/>
      <c r="CB63" s="100"/>
    </row>
    <row r="64" spans="1:80" ht="15">
      <c r="A64" s="124" t="s">
        <v>23</v>
      </c>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5"/>
      <c r="AK64" s="107"/>
      <c r="AL64" s="108"/>
      <c r="AM64" s="108"/>
      <c r="AN64" s="108"/>
      <c r="AO64" s="108"/>
      <c r="AP64" s="108"/>
      <c r="AQ64" s="108"/>
      <c r="AR64" s="108"/>
      <c r="AS64" s="108"/>
      <c r="AT64" s="108"/>
      <c r="AU64" s="108"/>
      <c r="AV64" s="57"/>
      <c r="AW64" s="81"/>
      <c r="AX64" s="82"/>
      <c r="AY64" s="82"/>
      <c r="AZ64" s="82"/>
      <c r="BA64" s="82"/>
      <c r="BB64" s="82"/>
      <c r="BC64" s="82"/>
      <c r="BD64" s="83"/>
      <c r="BE64" s="81"/>
      <c r="BF64" s="82"/>
      <c r="BG64" s="82"/>
      <c r="BH64" s="82"/>
      <c r="BI64" s="82"/>
      <c r="BJ64" s="82"/>
      <c r="BK64" s="82"/>
      <c r="BL64" s="83"/>
      <c r="BM64" s="81"/>
      <c r="BN64" s="82"/>
      <c r="BO64" s="82"/>
      <c r="BP64" s="82"/>
      <c r="BQ64" s="82"/>
      <c r="BR64" s="82"/>
      <c r="BS64" s="82"/>
      <c r="BT64" s="83"/>
      <c r="BU64" s="75" t="s">
        <v>44</v>
      </c>
      <c r="BV64" s="76"/>
      <c r="BW64" s="76"/>
      <c r="BX64" s="76"/>
      <c r="BY64" s="76"/>
      <c r="BZ64" s="76"/>
      <c r="CA64" s="76"/>
      <c r="CB64" s="77"/>
    </row>
    <row r="65" spans="1:80" ht="22.5" customHeight="1">
      <c r="A65" s="132" t="s">
        <v>181</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3"/>
      <c r="AK65" s="109" t="s">
        <v>184</v>
      </c>
      <c r="AL65" s="110"/>
      <c r="AM65" s="110"/>
      <c r="AN65" s="110"/>
      <c r="AO65" s="110">
        <v>510</v>
      </c>
      <c r="AP65" s="110"/>
      <c r="AQ65" s="110"/>
      <c r="AR65" s="110"/>
      <c r="AS65" s="110"/>
      <c r="AT65" s="110"/>
      <c r="AU65" s="110"/>
      <c r="AV65" s="52"/>
      <c r="AW65" s="84"/>
      <c r="AX65" s="85"/>
      <c r="AY65" s="85"/>
      <c r="AZ65" s="85"/>
      <c r="BA65" s="85"/>
      <c r="BB65" s="85"/>
      <c r="BC65" s="85"/>
      <c r="BD65" s="86"/>
      <c r="BE65" s="84"/>
      <c r="BF65" s="85"/>
      <c r="BG65" s="85"/>
      <c r="BH65" s="85"/>
      <c r="BI65" s="85"/>
      <c r="BJ65" s="85"/>
      <c r="BK65" s="85"/>
      <c r="BL65" s="86"/>
      <c r="BM65" s="84"/>
      <c r="BN65" s="85"/>
      <c r="BO65" s="85"/>
      <c r="BP65" s="85"/>
      <c r="BQ65" s="85"/>
      <c r="BR65" s="85"/>
      <c r="BS65" s="85"/>
      <c r="BT65" s="86"/>
      <c r="BU65" s="78"/>
      <c r="BV65" s="79"/>
      <c r="BW65" s="79"/>
      <c r="BX65" s="79"/>
      <c r="BY65" s="79"/>
      <c r="BZ65" s="79"/>
      <c r="CA65" s="79"/>
      <c r="CB65" s="80"/>
    </row>
    <row r="66" spans="1:80" ht="27" customHeight="1">
      <c r="A66" s="144" t="s">
        <v>204</v>
      </c>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5"/>
      <c r="AK66" s="103" t="s">
        <v>185</v>
      </c>
      <c r="AL66" s="104"/>
      <c r="AM66" s="104"/>
      <c r="AN66" s="104"/>
      <c r="AO66" s="104">
        <v>510</v>
      </c>
      <c r="AP66" s="104"/>
      <c r="AQ66" s="104"/>
      <c r="AR66" s="104"/>
      <c r="AS66" s="104"/>
      <c r="AT66" s="104"/>
      <c r="AU66" s="104"/>
      <c r="AV66" s="49"/>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89"/>
      <c r="BV66" s="89"/>
      <c r="BW66" s="89"/>
      <c r="BX66" s="89"/>
      <c r="BY66" s="89"/>
      <c r="BZ66" s="89"/>
      <c r="CA66" s="89"/>
      <c r="CB66" s="90"/>
    </row>
    <row r="67" spans="1:80" ht="15">
      <c r="A67" s="134" t="s">
        <v>99</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5"/>
      <c r="AK67" s="103" t="s">
        <v>186</v>
      </c>
      <c r="AL67" s="104"/>
      <c r="AM67" s="104"/>
      <c r="AN67" s="104"/>
      <c r="AO67" s="104">
        <v>640</v>
      </c>
      <c r="AP67" s="104"/>
      <c r="AQ67" s="104"/>
      <c r="AR67" s="104"/>
      <c r="AS67" s="104"/>
      <c r="AT67" s="104"/>
      <c r="AU67" s="104"/>
      <c r="AV67" s="49"/>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89"/>
      <c r="BV67" s="89"/>
      <c r="BW67" s="89"/>
      <c r="BX67" s="89"/>
      <c r="BY67" s="89"/>
      <c r="BZ67" s="89"/>
      <c r="CA67" s="89"/>
      <c r="CB67" s="90"/>
    </row>
    <row r="68" spans="1:80" ht="15">
      <c r="A68" s="134" t="s">
        <v>100</v>
      </c>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5"/>
      <c r="AK68" s="103" t="s">
        <v>187</v>
      </c>
      <c r="AL68" s="104"/>
      <c r="AM68" s="104"/>
      <c r="AN68" s="104"/>
      <c r="AO68" s="104">
        <v>710</v>
      </c>
      <c r="AP68" s="104"/>
      <c r="AQ68" s="104"/>
      <c r="AR68" s="104"/>
      <c r="AS68" s="104"/>
      <c r="AT68" s="104"/>
      <c r="AU68" s="104"/>
      <c r="AV68" s="49"/>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89"/>
      <c r="BV68" s="89"/>
      <c r="BW68" s="89"/>
      <c r="BX68" s="89"/>
      <c r="BY68" s="89"/>
      <c r="BZ68" s="89"/>
      <c r="CA68" s="89"/>
      <c r="CB68" s="90"/>
    </row>
    <row r="69" spans="1:80" ht="15">
      <c r="A69" s="130" t="s">
        <v>122</v>
      </c>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1"/>
      <c r="AK69" s="105">
        <v>2000</v>
      </c>
      <c r="AL69" s="106"/>
      <c r="AM69" s="106"/>
      <c r="AN69" s="106"/>
      <c r="AO69" s="106" t="s">
        <v>53</v>
      </c>
      <c r="AP69" s="106"/>
      <c r="AQ69" s="106"/>
      <c r="AR69" s="106"/>
      <c r="AS69" s="106"/>
      <c r="AT69" s="106"/>
      <c r="AU69" s="106"/>
      <c r="AV69" s="50"/>
      <c r="AW69" s="119">
        <f>AW70+AW81+AW87+AW92+AW100+AW104+AW111</f>
        <v>21098288.13</v>
      </c>
      <c r="AX69" s="119"/>
      <c r="AY69" s="119"/>
      <c r="AZ69" s="119"/>
      <c r="BA69" s="119"/>
      <c r="BB69" s="119"/>
      <c r="BC69" s="119"/>
      <c r="BD69" s="119"/>
      <c r="BE69" s="119">
        <f>BE70+BE81+BE87+BE92+BE100+BE104+BE111</f>
        <v>21533700</v>
      </c>
      <c r="BF69" s="119"/>
      <c r="BG69" s="119"/>
      <c r="BH69" s="119"/>
      <c r="BI69" s="119"/>
      <c r="BJ69" s="119"/>
      <c r="BK69" s="119"/>
      <c r="BL69" s="119"/>
      <c r="BM69" s="119">
        <f>BM70+BM81+BM87+BM92+BM100+BM104+BM111</f>
        <v>21533700</v>
      </c>
      <c r="BN69" s="119"/>
      <c r="BO69" s="119"/>
      <c r="BP69" s="119"/>
      <c r="BQ69" s="119"/>
      <c r="BR69" s="119"/>
      <c r="BS69" s="119"/>
      <c r="BT69" s="119"/>
      <c r="BU69" s="89"/>
      <c r="BV69" s="89"/>
      <c r="BW69" s="89"/>
      <c r="BX69" s="89"/>
      <c r="BY69" s="89"/>
      <c r="BZ69" s="89"/>
      <c r="CA69" s="89"/>
      <c r="CB69" s="90"/>
    </row>
    <row r="70" spans="1:80" ht="15">
      <c r="A70" s="126" t="s">
        <v>19</v>
      </c>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7"/>
      <c r="AK70" s="107"/>
      <c r="AL70" s="108"/>
      <c r="AM70" s="108"/>
      <c r="AN70" s="108"/>
      <c r="AO70" s="108"/>
      <c r="AP70" s="108"/>
      <c r="AQ70" s="108"/>
      <c r="AR70" s="108"/>
      <c r="AS70" s="108"/>
      <c r="AT70" s="108"/>
      <c r="AU70" s="108"/>
      <c r="AV70" s="57"/>
      <c r="AW70" s="81">
        <f>AW72+AW74+AW75+AW76+AW77+AW78+AW79+AW80</f>
        <v>16951800</v>
      </c>
      <c r="AX70" s="82"/>
      <c r="AY70" s="82"/>
      <c r="AZ70" s="82"/>
      <c r="BA70" s="82"/>
      <c r="BB70" s="82"/>
      <c r="BC70" s="82"/>
      <c r="BD70" s="83"/>
      <c r="BE70" s="81">
        <f>BE72+BE74+BE75+BE76+BE77+BE78+BE79+BE80</f>
        <v>17590200</v>
      </c>
      <c r="BF70" s="82"/>
      <c r="BG70" s="82"/>
      <c r="BH70" s="82"/>
      <c r="BI70" s="82"/>
      <c r="BJ70" s="82"/>
      <c r="BK70" s="82"/>
      <c r="BL70" s="83"/>
      <c r="BM70" s="81">
        <f>BM72+BM74+BM75+BM76+BM77+BM78+BM79+BM80</f>
        <v>17590200</v>
      </c>
      <c r="BN70" s="82"/>
      <c r="BO70" s="82"/>
      <c r="BP70" s="82"/>
      <c r="BQ70" s="82"/>
      <c r="BR70" s="82"/>
      <c r="BS70" s="82"/>
      <c r="BT70" s="83"/>
      <c r="BU70" s="75" t="s">
        <v>44</v>
      </c>
      <c r="BV70" s="76"/>
      <c r="BW70" s="76"/>
      <c r="BX70" s="76"/>
      <c r="BY70" s="76"/>
      <c r="BZ70" s="76"/>
      <c r="CA70" s="76"/>
      <c r="CB70" s="77"/>
    </row>
    <row r="71" spans="1:80" ht="15">
      <c r="A71" s="128" t="s">
        <v>47</v>
      </c>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9"/>
      <c r="AK71" s="109">
        <v>2100</v>
      </c>
      <c r="AL71" s="110"/>
      <c r="AM71" s="110"/>
      <c r="AN71" s="110"/>
      <c r="AO71" s="110" t="s">
        <v>44</v>
      </c>
      <c r="AP71" s="110"/>
      <c r="AQ71" s="110"/>
      <c r="AR71" s="110"/>
      <c r="AS71" s="110"/>
      <c r="AT71" s="110"/>
      <c r="AU71" s="110"/>
      <c r="AV71" s="52"/>
      <c r="AW71" s="84"/>
      <c r="AX71" s="85"/>
      <c r="AY71" s="85"/>
      <c r="AZ71" s="85"/>
      <c r="BA71" s="85"/>
      <c r="BB71" s="85"/>
      <c r="BC71" s="85"/>
      <c r="BD71" s="86"/>
      <c r="BE71" s="84"/>
      <c r="BF71" s="85"/>
      <c r="BG71" s="85"/>
      <c r="BH71" s="85"/>
      <c r="BI71" s="85"/>
      <c r="BJ71" s="85"/>
      <c r="BK71" s="85"/>
      <c r="BL71" s="86"/>
      <c r="BM71" s="84"/>
      <c r="BN71" s="85"/>
      <c r="BO71" s="85"/>
      <c r="BP71" s="85"/>
      <c r="BQ71" s="85"/>
      <c r="BR71" s="85"/>
      <c r="BS71" s="85"/>
      <c r="BT71" s="86"/>
      <c r="BU71" s="78"/>
      <c r="BV71" s="79"/>
      <c r="BW71" s="79"/>
      <c r="BX71" s="79"/>
      <c r="BY71" s="79"/>
      <c r="BZ71" s="79"/>
      <c r="CA71" s="79"/>
      <c r="CB71" s="80"/>
    </row>
    <row r="72" spans="1:80" ht="15">
      <c r="A72" s="124" t="s">
        <v>19</v>
      </c>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5"/>
      <c r="AK72" s="107"/>
      <c r="AL72" s="108"/>
      <c r="AM72" s="108"/>
      <c r="AN72" s="108"/>
      <c r="AO72" s="108"/>
      <c r="AP72" s="108"/>
      <c r="AQ72" s="108"/>
      <c r="AR72" s="108"/>
      <c r="AS72" s="108"/>
      <c r="AT72" s="108"/>
      <c r="AU72" s="108"/>
      <c r="AV72" s="57"/>
      <c r="AW72" s="81">
        <f>8069000+21700+5394000+25000-490200</f>
        <v>13019500</v>
      </c>
      <c r="AX72" s="82"/>
      <c r="AY72" s="82"/>
      <c r="AZ72" s="82"/>
      <c r="BA72" s="82"/>
      <c r="BB72" s="82"/>
      <c r="BC72" s="82"/>
      <c r="BD72" s="83"/>
      <c r="BE72" s="81">
        <f>8069000+21700+5394000+25000</f>
        <v>13509700</v>
      </c>
      <c r="BF72" s="82"/>
      <c r="BG72" s="82"/>
      <c r="BH72" s="82"/>
      <c r="BI72" s="82"/>
      <c r="BJ72" s="82"/>
      <c r="BK72" s="82"/>
      <c r="BL72" s="83"/>
      <c r="BM72" s="81">
        <f>8069000+21700+5394000+25000</f>
        <v>13509700</v>
      </c>
      <c r="BN72" s="82"/>
      <c r="BO72" s="82"/>
      <c r="BP72" s="82"/>
      <c r="BQ72" s="82"/>
      <c r="BR72" s="82"/>
      <c r="BS72" s="82"/>
      <c r="BT72" s="83"/>
      <c r="BU72" s="75" t="s">
        <v>44</v>
      </c>
      <c r="BV72" s="76"/>
      <c r="BW72" s="76"/>
      <c r="BX72" s="76"/>
      <c r="BY72" s="76"/>
      <c r="BZ72" s="76"/>
      <c r="CA72" s="76"/>
      <c r="CB72" s="77"/>
    </row>
    <row r="73" spans="1:80" ht="15" customHeight="1">
      <c r="A73" s="133" t="s">
        <v>101</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3"/>
      <c r="AK73" s="123">
        <v>2110</v>
      </c>
      <c r="AL73" s="121"/>
      <c r="AM73" s="121"/>
      <c r="AN73" s="122"/>
      <c r="AO73" s="120">
        <v>111</v>
      </c>
      <c r="AP73" s="121"/>
      <c r="AQ73" s="121"/>
      <c r="AR73" s="121"/>
      <c r="AS73" s="121"/>
      <c r="AT73" s="121"/>
      <c r="AU73" s="122"/>
      <c r="AV73" s="53"/>
      <c r="AW73" s="84"/>
      <c r="AX73" s="85"/>
      <c r="AY73" s="85"/>
      <c r="AZ73" s="85"/>
      <c r="BA73" s="85"/>
      <c r="BB73" s="85"/>
      <c r="BC73" s="85"/>
      <c r="BD73" s="86"/>
      <c r="BE73" s="84"/>
      <c r="BF73" s="85"/>
      <c r="BG73" s="85"/>
      <c r="BH73" s="85"/>
      <c r="BI73" s="85"/>
      <c r="BJ73" s="85"/>
      <c r="BK73" s="85"/>
      <c r="BL73" s="86"/>
      <c r="BM73" s="84"/>
      <c r="BN73" s="85"/>
      <c r="BO73" s="85"/>
      <c r="BP73" s="85"/>
      <c r="BQ73" s="85"/>
      <c r="BR73" s="85"/>
      <c r="BS73" s="85"/>
      <c r="BT73" s="86"/>
      <c r="BU73" s="78"/>
      <c r="BV73" s="79"/>
      <c r="BW73" s="79"/>
      <c r="BX73" s="79"/>
      <c r="BY73" s="79"/>
      <c r="BZ73" s="79"/>
      <c r="CA73" s="79"/>
      <c r="CB73" s="80"/>
    </row>
    <row r="74" spans="1:80" ht="15">
      <c r="A74" s="134" t="s">
        <v>24</v>
      </c>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5"/>
      <c r="AK74" s="103">
        <v>2120</v>
      </c>
      <c r="AL74" s="104"/>
      <c r="AM74" s="104"/>
      <c r="AN74" s="104"/>
      <c r="AO74" s="104">
        <v>112</v>
      </c>
      <c r="AP74" s="104"/>
      <c r="AQ74" s="104"/>
      <c r="AR74" s="104"/>
      <c r="AS74" s="104"/>
      <c r="AT74" s="104"/>
      <c r="AU74" s="104"/>
      <c r="AV74" s="49"/>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87" t="s">
        <v>44</v>
      </c>
      <c r="BV74" s="87"/>
      <c r="BW74" s="87"/>
      <c r="BX74" s="87"/>
      <c r="BY74" s="87"/>
      <c r="BZ74" s="87"/>
      <c r="CA74" s="87"/>
      <c r="CB74" s="88"/>
    </row>
    <row r="75" spans="1:80" ht="26.25" customHeight="1">
      <c r="A75" s="134" t="s">
        <v>25</v>
      </c>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5"/>
      <c r="AK75" s="103">
        <v>2130</v>
      </c>
      <c r="AL75" s="104"/>
      <c r="AM75" s="104"/>
      <c r="AN75" s="104"/>
      <c r="AO75" s="104">
        <v>113</v>
      </c>
      <c r="AP75" s="104"/>
      <c r="AQ75" s="104"/>
      <c r="AR75" s="104"/>
      <c r="AS75" s="104"/>
      <c r="AT75" s="104"/>
      <c r="AU75" s="104"/>
      <c r="AV75" s="49"/>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87" t="s">
        <v>44</v>
      </c>
      <c r="BV75" s="87"/>
      <c r="BW75" s="87"/>
      <c r="BX75" s="87"/>
      <c r="BY75" s="87"/>
      <c r="BZ75" s="87"/>
      <c r="CA75" s="87"/>
      <c r="CB75" s="88"/>
    </row>
    <row r="76" spans="1:80" ht="26.25" customHeight="1">
      <c r="A76" s="134" t="s">
        <v>102</v>
      </c>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5"/>
      <c r="AK76" s="103">
        <v>2140</v>
      </c>
      <c r="AL76" s="104"/>
      <c r="AM76" s="104"/>
      <c r="AN76" s="104"/>
      <c r="AO76" s="104">
        <v>119</v>
      </c>
      <c r="AP76" s="104"/>
      <c r="AQ76" s="104"/>
      <c r="AR76" s="104"/>
      <c r="AS76" s="104"/>
      <c r="AT76" s="104"/>
      <c r="AU76" s="104"/>
      <c r="AV76" s="49"/>
      <c r="AW76" s="97">
        <f>1637000+2443500-148200</f>
        <v>3932300</v>
      </c>
      <c r="AX76" s="97"/>
      <c r="AY76" s="97"/>
      <c r="AZ76" s="97"/>
      <c r="BA76" s="97"/>
      <c r="BB76" s="97"/>
      <c r="BC76" s="97"/>
      <c r="BD76" s="97"/>
      <c r="BE76" s="97">
        <f>1637000+2443500</f>
        <v>4080500</v>
      </c>
      <c r="BF76" s="97"/>
      <c r="BG76" s="97"/>
      <c r="BH76" s="97"/>
      <c r="BI76" s="97"/>
      <c r="BJ76" s="97"/>
      <c r="BK76" s="97"/>
      <c r="BL76" s="97"/>
      <c r="BM76" s="97">
        <f>1637000+2443500</f>
        <v>4080500</v>
      </c>
      <c r="BN76" s="97"/>
      <c r="BO76" s="97"/>
      <c r="BP76" s="97"/>
      <c r="BQ76" s="97"/>
      <c r="BR76" s="97"/>
      <c r="BS76" s="97"/>
      <c r="BT76" s="97"/>
      <c r="BU76" s="87" t="s">
        <v>44</v>
      </c>
      <c r="BV76" s="87"/>
      <c r="BW76" s="87"/>
      <c r="BX76" s="87"/>
      <c r="BY76" s="87"/>
      <c r="BZ76" s="87"/>
      <c r="CA76" s="87"/>
      <c r="CB76" s="88"/>
    </row>
    <row r="77" spans="1:80" ht="26.25" customHeight="1">
      <c r="A77" s="134" t="s">
        <v>129</v>
      </c>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5"/>
      <c r="AK77" s="103">
        <v>2150</v>
      </c>
      <c r="AL77" s="104"/>
      <c r="AM77" s="104"/>
      <c r="AN77" s="104"/>
      <c r="AO77" s="104">
        <v>131</v>
      </c>
      <c r="AP77" s="104"/>
      <c r="AQ77" s="104"/>
      <c r="AR77" s="104"/>
      <c r="AS77" s="104"/>
      <c r="AT77" s="104"/>
      <c r="AU77" s="104"/>
      <c r="AV77" s="49"/>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87" t="s">
        <v>44</v>
      </c>
      <c r="BV77" s="87"/>
      <c r="BW77" s="87"/>
      <c r="BX77" s="87"/>
      <c r="BY77" s="87"/>
      <c r="BZ77" s="87"/>
      <c r="CA77" s="87"/>
      <c r="CB77" s="88"/>
    </row>
    <row r="78" spans="1:80" ht="26.25" customHeight="1">
      <c r="A78" s="134" t="s">
        <v>103</v>
      </c>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5"/>
      <c r="AK78" s="103">
        <v>2160</v>
      </c>
      <c r="AL78" s="104"/>
      <c r="AM78" s="104"/>
      <c r="AN78" s="104"/>
      <c r="AO78" s="104">
        <v>133</v>
      </c>
      <c r="AP78" s="104"/>
      <c r="AQ78" s="104"/>
      <c r="AR78" s="104"/>
      <c r="AS78" s="104"/>
      <c r="AT78" s="104"/>
      <c r="AU78" s="104"/>
      <c r="AV78" s="49"/>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89"/>
      <c r="BV78" s="89"/>
      <c r="BW78" s="89"/>
      <c r="BX78" s="89"/>
      <c r="BY78" s="89"/>
      <c r="BZ78" s="89"/>
      <c r="CA78" s="89"/>
      <c r="CB78" s="90"/>
    </row>
    <row r="79" spans="1:80" ht="15">
      <c r="A79" s="134" t="s">
        <v>26</v>
      </c>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5"/>
      <c r="AK79" s="103">
        <v>2170</v>
      </c>
      <c r="AL79" s="104"/>
      <c r="AM79" s="104"/>
      <c r="AN79" s="104"/>
      <c r="AO79" s="104">
        <v>134</v>
      </c>
      <c r="AP79" s="104"/>
      <c r="AQ79" s="104"/>
      <c r="AR79" s="104"/>
      <c r="AS79" s="104"/>
      <c r="AT79" s="104"/>
      <c r="AU79" s="104"/>
      <c r="AV79" s="49"/>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87" t="s">
        <v>44</v>
      </c>
      <c r="BV79" s="87"/>
      <c r="BW79" s="87"/>
      <c r="BX79" s="87"/>
      <c r="BY79" s="87"/>
      <c r="BZ79" s="87"/>
      <c r="CA79" s="87"/>
      <c r="CB79" s="88"/>
    </row>
    <row r="80" spans="1:80" ht="24.75" customHeight="1">
      <c r="A80" s="134" t="s">
        <v>104</v>
      </c>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5"/>
      <c r="AK80" s="103">
        <v>2180</v>
      </c>
      <c r="AL80" s="104"/>
      <c r="AM80" s="104"/>
      <c r="AN80" s="104"/>
      <c r="AO80" s="104">
        <v>139</v>
      </c>
      <c r="AP80" s="104"/>
      <c r="AQ80" s="104"/>
      <c r="AR80" s="104"/>
      <c r="AS80" s="104"/>
      <c r="AT80" s="104"/>
      <c r="AU80" s="104"/>
      <c r="AV80" s="49"/>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87" t="s">
        <v>44</v>
      </c>
      <c r="BV80" s="87"/>
      <c r="BW80" s="87"/>
      <c r="BX80" s="87"/>
      <c r="BY80" s="87"/>
      <c r="BZ80" s="87"/>
      <c r="CA80" s="87"/>
      <c r="CB80" s="88"/>
    </row>
    <row r="81" spans="1:80" ht="15">
      <c r="A81" s="114" t="s">
        <v>48</v>
      </c>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5"/>
      <c r="AK81" s="103">
        <v>2200</v>
      </c>
      <c r="AL81" s="104"/>
      <c r="AM81" s="104"/>
      <c r="AN81" s="104"/>
      <c r="AO81" s="104">
        <v>300</v>
      </c>
      <c r="AP81" s="104"/>
      <c r="AQ81" s="104"/>
      <c r="AR81" s="104"/>
      <c r="AS81" s="104"/>
      <c r="AT81" s="104"/>
      <c r="AU81" s="104"/>
      <c r="AV81" s="49"/>
      <c r="AW81" s="97">
        <f>AW82+AW83+AW84+AW85+AW86</f>
        <v>0</v>
      </c>
      <c r="AX81" s="97"/>
      <c r="AY81" s="97"/>
      <c r="AZ81" s="97"/>
      <c r="BA81" s="97"/>
      <c r="BB81" s="97"/>
      <c r="BC81" s="97"/>
      <c r="BD81" s="97"/>
      <c r="BE81" s="97">
        <f>BE82+BE83+BE84+BE85+BE86</f>
        <v>0</v>
      </c>
      <c r="BF81" s="97"/>
      <c r="BG81" s="97"/>
      <c r="BH81" s="97"/>
      <c r="BI81" s="97"/>
      <c r="BJ81" s="97"/>
      <c r="BK81" s="97"/>
      <c r="BL81" s="97"/>
      <c r="BM81" s="97">
        <f>BM82+BM83+BM84+BM85+BM86</f>
        <v>0</v>
      </c>
      <c r="BN81" s="97"/>
      <c r="BO81" s="97"/>
      <c r="BP81" s="97"/>
      <c r="BQ81" s="97"/>
      <c r="BR81" s="97"/>
      <c r="BS81" s="97"/>
      <c r="BT81" s="97"/>
      <c r="BU81" s="87" t="s">
        <v>44</v>
      </c>
      <c r="BV81" s="87"/>
      <c r="BW81" s="87"/>
      <c r="BX81" s="87"/>
      <c r="BY81" s="87"/>
      <c r="BZ81" s="87"/>
      <c r="CA81" s="87"/>
      <c r="CB81" s="88"/>
    </row>
    <row r="82" spans="1:80" ht="25.5" customHeight="1">
      <c r="A82" s="134" t="s">
        <v>68</v>
      </c>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5"/>
      <c r="AK82" s="103">
        <v>2210</v>
      </c>
      <c r="AL82" s="104"/>
      <c r="AM82" s="104"/>
      <c r="AN82" s="104"/>
      <c r="AO82" s="104" t="s">
        <v>197</v>
      </c>
      <c r="AP82" s="104"/>
      <c r="AQ82" s="104"/>
      <c r="AR82" s="104"/>
      <c r="AS82" s="104"/>
      <c r="AT82" s="104"/>
      <c r="AU82" s="104"/>
      <c r="AV82" s="49"/>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87" t="s">
        <v>44</v>
      </c>
      <c r="BV82" s="87"/>
      <c r="BW82" s="87"/>
      <c r="BX82" s="87"/>
      <c r="BY82" s="87"/>
      <c r="BZ82" s="87"/>
      <c r="CA82" s="87"/>
      <c r="CB82" s="88"/>
    </row>
    <row r="83" spans="1:80" ht="25.5" customHeight="1">
      <c r="A83" s="134" t="s">
        <v>105</v>
      </c>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5"/>
      <c r="AK83" s="103">
        <v>2220</v>
      </c>
      <c r="AL83" s="104"/>
      <c r="AM83" s="104"/>
      <c r="AN83" s="104"/>
      <c r="AO83" s="104">
        <v>323</v>
      </c>
      <c r="AP83" s="104"/>
      <c r="AQ83" s="104"/>
      <c r="AR83" s="104"/>
      <c r="AS83" s="104"/>
      <c r="AT83" s="104"/>
      <c r="AU83" s="104"/>
      <c r="AV83" s="49"/>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89"/>
      <c r="BV83" s="89"/>
      <c r="BW83" s="89"/>
      <c r="BX83" s="89"/>
      <c r="BY83" s="89"/>
      <c r="BZ83" s="89"/>
      <c r="CA83" s="89"/>
      <c r="CB83" s="90"/>
    </row>
    <row r="84" spans="1:80" ht="25.5" customHeight="1">
      <c r="A84" s="134" t="s">
        <v>170</v>
      </c>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5"/>
      <c r="AK84" s="103">
        <v>2230</v>
      </c>
      <c r="AL84" s="104"/>
      <c r="AM84" s="104"/>
      <c r="AN84" s="104"/>
      <c r="AO84" s="104">
        <v>340</v>
      </c>
      <c r="AP84" s="104"/>
      <c r="AQ84" s="104"/>
      <c r="AR84" s="104"/>
      <c r="AS84" s="104"/>
      <c r="AT84" s="104"/>
      <c r="AU84" s="104"/>
      <c r="AV84" s="49"/>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87" t="s">
        <v>44</v>
      </c>
      <c r="BV84" s="87"/>
      <c r="BW84" s="87"/>
      <c r="BX84" s="87"/>
      <c r="BY84" s="87"/>
      <c r="BZ84" s="87"/>
      <c r="CA84" s="87"/>
      <c r="CB84" s="88"/>
    </row>
    <row r="85" spans="1:80" ht="39" customHeight="1">
      <c r="A85" s="134" t="s">
        <v>171</v>
      </c>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5"/>
      <c r="AK85" s="103">
        <v>2240</v>
      </c>
      <c r="AL85" s="104"/>
      <c r="AM85" s="104"/>
      <c r="AN85" s="104"/>
      <c r="AO85" s="104">
        <v>350</v>
      </c>
      <c r="AP85" s="104"/>
      <c r="AQ85" s="104"/>
      <c r="AR85" s="104"/>
      <c r="AS85" s="104"/>
      <c r="AT85" s="104"/>
      <c r="AU85" s="104"/>
      <c r="AV85" s="49"/>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87" t="s">
        <v>44</v>
      </c>
      <c r="BV85" s="87"/>
      <c r="BW85" s="87"/>
      <c r="BX85" s="87"/>
      <c r="BY85" s="87"/>
      <c r="BZ85" s="87"/>
      <c r="CA85" s="87"/>
      <c r="CB85" s="88"/>
    </row>
    <row r="86" spans="1:80" ht="15">
      <c r="A86" s="134" t="s">
        <v>106</v>
      </c>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5"/>
      <c r="AK86" s="103">
        <v>2250</v>
      </c>
      <c r="AL86" s="104"/>
      <c r="AM86" s="104"/>
      <c r="AN86" s="104"/>
      <c r="AO86" s="104">
        <v>360</v>
      </c>
      <c r="AP86" s="104"/>
      <c r="AQ86" s="104"/>
      <c r="AR86" s="104"/>
      <c r="AS86" s="104"/>
      <c r="AT86" s="104"/>
      <c r="AU86" s="104"/>
      <c r="AV86" s="49"/>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87" t="s">
        <v>44</v>
      </c>
      <c r="BV86" s="87"/>
      <c r="BW86" s="87"/>
      <c r="BX86" s="87"/>
      <c r="BY86" s="87"/>
      <c r="BZ86" s="87"/>
      <c r="CA86" s="87"/>
      <c r="CB86" s="88"/>
    </row>
    <row r="87" spans="1:80" ht="15">
      <c r="A87" s="114" t="s">
        <v>49</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5"/>
      <c r="AK87" s="103">
        <v>2300</v>
      </c>
      <c r="AL87" s="104"/>
      <c r="AM87" s="104"/>
      <c r="AN87" s="104"/>
      <c r="AO87" s="104">
        <v>850</v>
      </c>
      <c r="AP87" s="104"/>
      <c r="AQ87" s="104"/>
      <c r="AR87" s="104"/>
      <c r="AS87" s="104"/>
      <c r="AT87" s="104"/>
      <c r="AU87" s="104"/>
      <c r="AV87" s="49"/>
      <c r="AW87" s="97">
        <f>AW88+AW90+AW91</f>
        <v>69688.13</v>
      </c>
      <c r="AX87" s="97"/>
      <c r="AY87" s="97"/>
      <c r="AZ87" s="97"/>
      <c r="BA87" s="97"/>
      <c r="BB87" s="97"/>
      <c r="BC87" s="97"/>
      <c r="BD87" s="97"/>
      <c r="BE87" s="97">
        <f>BE88+BE90+BE91</f>
        <v>51200</v>
      </c>
      <c r="BF87" s="97"/>
      <c r="BG87" s="97"/>
      <c r="BH87" s="97"/>
      <c r="BI87" s="97"/>
      <c r="BJ87" s="97"/>
      <c r="BK87" s="97"/>
      <c r="BL87" s="97"/>
      <c r="BM87" s="97">
        <f>BM88+BM90+BM91</f>
        <v>51200</v>
      </c>
      <c r="BN87" s="97"/>
      <c r="BO87" s="97"/>
      <c r="BP87" s="97"/>
      <c r="BQ87" s="97"/>
      <c r="BR87" s="97"/>
      <c r="BS87" s="97"/>
      <c r="BT87" s="97"/>
      <c r="BU87" s="87" t="s">
        <v>44</v>
      </c>
      <c r="BV87" s="87"/>
      <c r="BW87" s="87"/>
      <c r="BX87" s="87"/>
      <c r="BY87" s="87"/>
      <c r="BZ87" s="87"/>
      <c r="CA87" s="87"/>
      <c r="CB87" s="88"/>
    </row>
    <row r="88" spans="1:80" ht="15">
      <c r="A88" s="124" t="s">
        <v>23</v>
      </c>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5"/>
      <c r="AK88" s="107"/>
      <c r="AL88" s="108"/>
      <c r="AM88" s="108"/>
      <c r="AN88" s="108"/>
      <c r="AO88" s="108"/>
      <c r="AP88" s="108"/>
      <c r="AQ88" s="108"/>
      <c r="AR88" s="108"/>
      <c r="AS88" s="108"/>
      <c r="AT88" s="108"/>
      <c r="AU88" s="108"/>
      <c r="AV88" s="57"/>
      <c r="AW88" s="81">
        <v>18400</v>
      </c>
      <c r="AX88" s="82"/>
      <c r="AY88" s="82"/>
      <c r="AZ88" s="82"/>
      <c r="BA88" s="82"/>
      <c r="BB88" s="82"/>
      <c r="BC88" s="82"/>
      <c r="BD88" s="83"/>
      <c r="BE88" s="81"/>
      <c r="BF88" s="82"/>
      <c r="BG88" s="82"/>
      <c r="BH88" s="82"/>
      <c r="BI88" s="82"/>
      <c r="BJ88" s="82"/>
      <c r="BK88" s="82"/>
      <c r="BL88" s="83"/>
      <c r="BM88" s="81"/>
      <c r="BN88" s="82"/>
      <c r="BO88" s="82"/>
      <c r="BP88" s="82"/>
      <c r="BQ88" s="82"/>
      <c r="BR88" s="82"/>
      <c r="BS88" s="82"/>
      <c r="BT88" s="83"/>
      <c r="BU88" s="75" t="s">
        <v>44</v>
      </c>
      <c r="BV88" s="76"/>
      <c r="BW88" s="76"/>
      <c r="BX88" s="76"/>
      <c r="BY88" s="76"/>
      <c r="BZ88" s="76"/>
      <c r="CA88" s="76"/>
      <c r="CB88" s="77"/>
    </row>
    <row r="89" spans="1:80" ht="15">
      <c r="A89" s="132" t="s">
        <v>50</v>
      </c>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3"/>
      <c r="AK89" s="109">
        <v>2310</v>
      </c>
      <c r="AL89" s="110"/>
      <c r="AM89" s="110"/>
      <c r="AN89" s="110"/>
      <c r="AO89" s="110">
        <v>851</v>
      </c>
      <c r="AP89" s="110"/>
      <c r="AQ89" s="110"/>
      <c r="AR89" s="110"/>
      <c r="AS89" s="110"/>
      <c r="AT89" s="110"/>
      <c r="AU89" s="110"/>
      <c r="AV89" s="52"/>
      <c r="AW89" s="84"/>
      <c r="AX89" s="85"/>
      <c r="AY89" s="85"/>
      <c r="AZ89" s="85"/>
      <c r="BA89" s="85"/>
      <c r="BB89" s="85"/>
      <c r="BC89" s="85"/>
      <c r="BD89" s="86"/>
      <c r="BE89" s="84"/>
      <c r="BF89" s="85"/>
      <c r="BG89" s="85"/>
      <c r="BH89" s="85"/>
      <c r="BI89" s="85"/>
      <c r="BJ89" s="85"/>
      <c r="BK89" s="85"/>
      <c r="BL89" s="86"/>
      <c r="BM89" s="84"/>
      <c r="BN89" s="85"/>
      <c r="BO89" s="85"/>
      <c r="BP89" s="85"/>
      <c r="BQ89" s="85"/>
      <c r="BR89" s="85"/>
      <c r="BS89" s="85"/>
      <c r="BT89" s="86"/>
      <c r="BU89" s="78"/>
      <c r="BV89" s="79"/>
      <c r="BW89" s="79"/>
      <c r="BX89" s="79"/>
      <c r="BY89" s="79"/>
      <c r="BZ89" s="79"/>
      <c r="CA89" s="79"/>
      <c r="CB89" s="80"/>
    </row>
    <row r="90" spans="1:80" ht="27" customHeight="1">
      <c r="A90" s="134" t="s">
        <v>27</v>
      </c>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5"/>
      <c r="AK90" s="103">
        <v>2320</v>
      </c>
      <c r="AL90" s="104"/>
      <c r="AM90" s="104"/>
      <c r="AN90" s="104"/>
      <c r="AO90" s="104">
        <v>852</v>
      </c>
      <c r="AP90" s="104"/>
      <c r="AQ90" s="104"/>
      <c r="AR90" s="104"/>
      <c r="AS90" s="104"/>
      <c r="AT90" s="104"/>
      <c r="AU90" s="104"/>
      <c r="AV90" s="49"/>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87" t="s">
        <v>44</v>
      </c>
      <c r="BV90" s="87"/>
      <c r="BW90" s="87"/>
      <c r="BX90" s="87"/>
      <c r="BY90" s="87"/>
      <c r="BZ90" s="87"/>
      <c r="CA90" s="87"/>
      <c r="CB90" s="88"/>
    </row>
    <row r="91" spans="1:80" ht="15">
      <c r="A91" s="134" t="s">
        <v>28</v>
      </c>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5"/>
      <c r="AK91" s="103">
        <v>2330</v>
      </c>
      <c r="AL91" s="104"/>
      <c r="AM91" s="104"/>
      <c r="AN91" s="104"/>
      <c r="AO91" s="104">
        <v>853</v>
      </c>
      <c r="AP91" s="104"/>
      <c r="AQ91" s="104"/>
      <c r="AR91" s="104"/>
      <c r="AS91" s="104"/>
      <c r="AT91" s="104"/>
      <c r="AU91" s="104"/>
      <c r="AV91" s="49"/>
      <c r="AW91" s="97">
        <f>49500+1500+200+88.13</f>
        <v>51288.13</v>
      </c>
      <c r="AX91" s="97"/>
      <c r="AY91" s="97"/>
      <c r="AZ91" s="97"/>
      <c r="BA91" s="97"/>
      <c r="BB91" s="97"/>
      <c r="BC91" s="97"/>
      <c r="BD91" s="97"/>
      <c r="BE91" s="97">
        <v>51200</v>
      </c>
      <c r="BF91" s="97"/>
      <c r="BG91" s="97"/>
      <c r="BH91" s="97"/>
      <c r="BI91" s="97"/>
      <c r="BJ91" s="97"/>
      <c r="BK91" s="97"/>
      <c r="BL91" s="97"/>
      <c r="BM91" s="97">
        <v>51200</v>
      </c>
      <c r="BN91" s="97"/>
      <c r="BO91" s="97"/>
      <c r="BP91" s="97"/>
      <c r="BQ91" s="97"/>
      <c r="BR91" s="97"/>
      <c r="BS91" s="97"/>
      <c r="BT91" s="97"/>
      <c r="BU91" s="87" t="s">
        <v>44</v>
      </c>
      <c r="BV91" s="87"/>
      <c r="BW91" s="87"/>
      <c r="BX91" s="87"/>
      <c r="BY91" s="87"/>
      <c r="BZ91" s="87"/>
      <c r="CA91" s="87"/>
      <c r="CB91" s="88"/>
    </row>
    <row r="92" spans="1:80" ht="15">
      <c r="A92" s="114" t="s">
        <v>29</v>
      </c>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5"/>
      <c r="AK92" s="103">
        <v>2400</v>
      </c>
      <c r="AL92" s="104"/>
      <c r="AM92" s="104"/>
      <c r="AN92" s="104"/>
      <c r="AO92" s="104" t="s">
        <v>44</v>
      </c>
      <c r="AP92" s="104"/>
      <c r="AQ92" s="104"/>
      <c r="AR92" s="104"/>
      <c r="AS92" s="104"/>
      <c r="AT92" s="104"/>
      <c r="AU92" s="104"/>
      <c r="AV92" s="49"/>
      <c r="AW92" s="97">
        <f>AW93+AW95+AW96+AW97+AW98+AW99</f>
        <v>0</v>
      </c>
      <c r="AX92" s="97"/>
      <c r="AY92" s="97"/>
      <c r="AZ92" s="97"/>
      <c r="BA92" s="97"/>
      <c r="BB92" s="97"/>
      <c r="BC92" s="97"/>
      <c r="BD92" s="97"/>
      <c r="BE92" s="97">
        <f>BE93+BE95+BE96+BE97+BE98+BE99</f>
        <v>0</v>
      </c>
      <c r="BF92" s="97"/>
      <c r="BG92" s="97"/>
      <c r="BH92" s="97"/>
      <c r="BI92" s="97"/>
      <c r="BJ92" s="97"/>
      <c r="BK92" s="97"/>
      <c r="BL92" s="97"/>
      <c r="BM92" s="97">
        <f>BM93+BM95+BM96+BM97+BM98+BM99</f>
        <v>0</v>
      </c>
      <c r="BN92" s="97"/>
      <c r="BO92" s="97"/>
      <c r="BP92" s="97"/>
      <c r="BQ92" s="97"/>
      <c r="BR92" s="97"/>
      <c r="BS92" s="97"/>
      <c r="BT92" s="97"/>
      <c r="BU92" s="87" t="s">
        <v>44</v>
      </c>
      <c r="BV92" s="87"/>
      <c r="BW92" s="87"/>
      <c r="BX92" s="87"/>
      <c r="BY92" s="87"/>
      <c r="BZ92" s="87"/>
      <c r="CA92" s="87"/>
      <c r="CB92" s="88"/>
    </row>
    <row r="93" spans="1:80" ht="15">
      <c r="A93" s="124" t="s">
        <v>23</v>
      </c>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5"/>
      <c r="AK93" s="107"/>
      <c r="AL93" s="108"/>
      <c r="AM93" s="108"/>
      <c r="AN93" s="108"/>
      <c r="AO93" s="108"/>
      <c r="AP93" s="108"/>
      <c r="AQ93" s="108"/>
      <c r="AR93" s="108"/>
      <c r="AS93" s="108"/>
      <c r="AT93" s="108"/>
      <c r="AU93" s="108"/>
      <c r="AV93" s="57"/>
      <c r="AW93" s="81"/>
      <c r="AX93" s="82"/>
      <c r="AY93" s="82"/>
      <c r="AZ93" s="82"/>
      <c r="BA93" s="82"/>
      <c r="BB93" s="82"/>
      <c r="BC93" s="82"/>
      <c r="BD93" s="83"/>
      <c r="BE93" s="81"/>
      <c r="BF93" s="82"/>
      <c r="BG93" s="82"/>
      <c r="BH93" s="82"/>
      <c r="BI93" s="82"/>
      <c r="BJ93" s="82"/>
      <c r="BK93" s="82"/>
      <c r="BL93" s="83"/>
      <c r="BM93" s="81"/>
      <c r="BN93" s="82"/>
      <c r="BO93" s="82"/>
      <c r="BP93" s="82"/>
      <c r="BQ93" s="82"/>
      <c r="BR93" s="82"/>
      <c r="BS93" s="82"/>
      <c r="BT93" s="83"/>
      <c r="BU93" s="75"/>
      <c r="BV93" s="76"/>
      <c r="BW93" s="76"/>
      <c r="BX93" s="76"/>
      <c r="BY93" s="76"/>
      <c r="BZ93" s="76"/>
      <c r="CA93" s="76"/>
      <c r="CB93" s="77"/>
    </row>
    <row r="94" spans="1:80" ht="15">
      <c r="A94" s="132" t="s">
        <v>107</v>
      </c>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3"/>
      <c r="AK94" s="109">
        <v>2410</v>
      </c>
      <c r="AL94" s="110"/>
      <c r="AM94" s="110"/>
      <c r="AN94" s="110"/>
      <c r="AO94" s="110">
        <v>613</v>
      </c>
      <c r="AP94" s="110"/>
      <c r="AQ94" s="110"/>
      <c r="AR94" s="110"/>
      <c r="AS94" s="110"/>
      <c r="AT94" s="110"/>
      <c r="AU94" s="110"/>
      <c r="AV94" s="52"/>
      <c r="AW94" s="84"/>
      <c r="AX94" s="85"/>
      <c r="AY94" s="85"/>
      <c r="AZ94" s="85"/>
      <c r="BA94" s="85"/>
      <c r="BB94" s="85"/>
      <c r="BC94" s="85"/>
      <c r="BD94" s="86"/>
      <c r="BE94" s="84"/>
      <c r="BF94" s="85"/>
      <c r="BG94" s="85"/>
      <c r="BH94" s="85"/>
      <c r="BI94" s="85"/>
      <c r="BJ94" s="85"/>
      <c r="BK94" s="85"/>
      <c r="BL94" s="86"/>
      <c r="BM94" s="84"/>
      <c r="BN94" s="85"/>
      <c r="BO94" s="85"/>
      <c r="BP94" s="85"/>
      <c r="BQ94" s="85"/>
      <c r="BR94" s="85"/>
      <c r="BS94" s="85"/>
      <c r="BT94" s="86"/>
      <c r="BU94" s="78"/>
      <c r="BV94" s="79"/>
      <c r="BW94" s="79"/>
      <c r="BX94" s="79"/>
      <c r="BY94" s="79"/>
      <c r="BZ94" s="79"/>
      <c r="CA94" s="79"/>
      <c r="CB94" s="80"/>
    </row>
    <row r="95" spans="1:80" ht="15">
      <c r="A95" s="134" t="s">
        <v>108</v>
      </c>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5"/>
      <c r="AK95" s="103">
        <v>2420</v>
      </c>
      <c r="AL95" s="104"/>
      <c r="AM95" s="104"/>
      <c r="AN95" s="104"/>
      <c r="AO95" s="104">
        <v>623</v>
      </c>
      <c r="AP95" s="104"/>
      <c r="AQ95" s="104"/>
      <c r="AR95" s="104"/>
      <c r="AS95" s="104"/>
      <c r="AT95" s="104"/>
      <c r="AU95" s="104"/>
      <c r="AV95" s="49"/>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89"/>
      <c r="BV95" s="89"/>
      <c r="BW95" s="89"/>
      <c r="BX95" s="89"/>
      <c r="BY95" s="89"/>
      <c r="BZ95" s="89"/>
      <c r="CA95" s="89"/>
      <c r="CB95" s="90"/>
    </row>
    <row r="96" spans="1:80" ht="26.25" customHeight="1">
      <c r="A96" s="134" t="s">
        <v>109</v>
      </c>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5"/>
      <c r="AK96" s="103">
        <v>2430</v>
      </c>
      <c r="AL96" s="104"/>
      <c r="AM96" s="104"/>
      <c r="AN96" s="104"/>
      <c r="AO96" s="104">
        <v>634</v>
      </c>
      <c r="AP96" s="104"/>
      <c r="AQ96" s="104"/>
      <c r="AR96" s="104"/>
      <c r="AS96" s="104"/>
      <c r="AT96" s="104"/>
      <c r="AU96" s="104"/>
      <c r="AV96" s="49"/>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89"/>
      <c r="BV96" s="89"/>
      <c r="BW96" s="89"/>
      <c r="BX96" s="89"/>
      <c r="BY96" s="89"/>
      <c r="BZ96" s="89"/>
      <c r="CA96" s="89"/>
      <c r="CB96" s="90"/>
    </row>
    <row r="97" spans="1:80" ht="26.25" customHeight="1">
      <c r="A97" s="134" t="s">
        <v>110</v>
      </c>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5"/>
      <c r="AK97" s="103">
        <v>2440</v>
      </c>
      <c r="AL97" s="104"/>
      <c r="AM97" s="104"/>
      <c r="AN97" s="104"/>
      <c r="AO97" s="104" t="s">
        <v>198</v>
      </c>
      <c r="AP97" s="104"/>
      <c r="AQ97" s="104"/>
      <c r="AR97" s="104"/>
      <c r="AS97" s="104"/>
      <c r="AT97" s="104"/>
      <c r="AU97" s="104"/>
      <c r="AV97" s="49"/>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87" t="s">
        <v>44</v>
      </c>
      <c r="BV97" s="87"/>
      <c r="BW97" s="87"/>
      <c r="BX97" s="87"/>
      <c r="BY97" s="87"/>
      <c r="BZ97" s="87"/>
      <c r="CA97" s="87"/>
      <c r="CB97" s="88"/>
    </row>
    <row r="98" spans="1:80" ht="15">
      <c r="A98" s="134" t="s">
        <v>30</v>
      </c>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5"/>
      <c r="AK98" s="103">
        <v>2450</v>
      </c>
      <c r="AL98" s="104"/>
      <c r="AM98" s="104"/>
      <c r="AN98" s="104"/>
      <c r="AO98" s="104">
        <v>862</v>
      </c>
      <c r="AP98" s="104"/>
      <c r="AQ98" s="104"/>
      <c r="AR98" s="104"/>
      <c r="AS98" s="104"/>
      <c r="AT98" s="104"/>
      <c r="AU98" s="104"/>
      <c r="AV98" s="49"/>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87" t="s">
        <v>44</v>
      </c>
      <c r="BV98" s="87"/>
      <c r="BW98" s="87"/>
      <c r="BX98" s="87"/>
      <c r="BY98" s="87"/>
      <c r="BZ98" s="87"/>
      <c r="CA98" s="87"/>
      <c r="CB98" s="88"/>
    </row>
    <row r="99" spans="1:80" ht="26.25" customHeight="1">
      <c r="A99" s="134" t="s">
        <v>51</v>
      </c>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5"/>
      <c r="AK99" s="103">
        <v>2460</v>
      </c>
      <c r="AL99" s="104"/>
      <c r="AM99" s="104"/>
      <c r="AN99" s="104"/>
      <c r="AO99" s="104">
        <v>863</v>
      </c>
      <c r="AP99" s="104"/>
      <c r="AQ99" s="104"/>
      <c r="AR99" s="104"/>
      <c r="AS99" s="104"/>
      <c r="AT99" s="104"/>
      <c r="AU99" s="104"/>
      <c r="AV99" s="49"/>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87" t="s">
        <v>44</v>
      </c>
      <c r="BV99" s="87"/>
      <c r="BW99" s="87"/>
      <c r="BX99" s="87"/>
      <c r="BY99" s="87"/>
      <c r="BZ99" s="87"/>
      <c r="CA99" s="87"/>
      <c r="CB99" s="88"/>
    </row>
    <row r="100" spans="1:80" ht="15">
      <c r="A100" s="114" t="s">
        <v>111</v>
      </c>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5"/>
      <c r="AK100" s="103">
        <v>2500</v>
      </c>
      <c r="AL100" s="104"/>
      <c r="AM100" s="104"/>
      <c r="AN100" s="104"/>
      <c r="AO100" s="104" t="s">
        <v>44</v>
      </c>
      <c r="AP100" s="104"/>
      <c r="AQ100" s="104"/>
      <c r="AR100" s="104"/>
      <c r="AS100" s="104"/>
      <c r="AT100" s="104"/>
      <c r="AU100" s="104"/>
      <c r="AV100" s="49"/>
      <c r="AW100" s="97">
        <f>AW101+AW103</f>
        <v>1000</v>
      </c>
      <c r="AX100" s="97"/>
      <c r="AY100" s="97"/>
      <c r="AZ100" s="97"/>
      <c r="BA100" s="97"/>
      <c r="BB100" s="97"/>
      <c r="BC100" s="97"/>
      <c r="BD100" s="97"/>
      <c r="BE100" s="97">
        <f>BE101+BE103</f>
        <v>1000</v>
      </c>
      <c r="BF100" s="97"/>
      <c r="BG100" s="97"/>
      <c r="BH100" s="97"/>
      <c r="BI100" s="97"/>
      <c r="BJ100" s="97"/>
      <c r="BK100" s="97"/>
      <c r="BL100" s="97"/>
      <c r="BM100" s="97">
        <f>BM101+BM103</f>
        <v>1000</v>
      </c>
      <c r="BN100" s="97"/>
      <c r="BO100" s="97"/>
      <c r="BP100" s="97"/>
      <c r="BQ100" s="97"/>
      <c r="BR100" s="97"/>
      <c r="BS100" s="97"/>
      <c r="BT100" s="97"/>
      <c r="BU100" s="87" t="s">
        <v>44</v>
      </c>
      <c r="BV100" s="87"/>
      <c r="BW100" s="87"/>
      <c r="BX100" s="87"/>
      <c r="BY100" s="87"/>
      <c r="BZ100" s="87"/>
      <c r="CA100" s="87"/>
      <c r="CB100" s="88"/>
    </row>
    <row r="101" spans="1:80" ht="15">
      <c r="A101" s="124" t="s">
        <v>19</v>
      </c>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5"/>
      <c r="AK101" s="107"/>
      <c r="AL101" s="108"/>
      <c r="AM101" s="108"/>
      <c r="AN101" s="108"/>
      <c r="AO101" s="108"/>
      <c r="AP101" s="108"/>
      <c r="AQ101" s="108"/>
      <c r="AR101" s="108"/>
      <c r="AS101" s="108"/>
      <c r="AT101" s="108"/>
      <c r="AU101" s="108"/>
      <c r="AV101" s="57"/>
      <c r="AW101" s="81">
        <v>1000</v>
      </c>
      <c r="AX101" s="82"/>
      <c r="AY101" s="82"/>
      <c r="AZ101" s="82"/>
      <c r="BA101" s="82"/>
      <c r="BB101" s="82"/>
      <c r="BC101" s="82"/>
      <c r="BD101" s="83"/>
      <c r="BE101" s="81">
        <v>1000</v>
      </c>
      <c r="BF101" s="82"/>
      <c r="BG101" s="82"/>
      <c r="BH101" s="82"/>
      <c r="BI101" s="82"/>
      <c r="BJ101" s="82"/>
      <c r="BK101" s="82"/>
      <c r="BL101" s="83"/>
      <c r="BM101" s="81">
        <v>1000</v>
      </c>
      <c r="BN101" s="82"/>
      <c r="BO101" s="82"/>
      <c r="BP101" s="82"/>
      <c r="BQ101" s="82"/>
      <c r="BR101" s="82"/>
      <c r="BS101" s="82"/>
      <c r="BT101" s="83"/>
      <c r="BU101" s="75" t="s">
        <v>44</v>
      </c>
      <c r="BV101" s="76"/>
      <c r="BW101" s="76"/>
      <c r="BX101" s="76"/>
      <c r="BY101" s="76"/>
      <c r="BZ101" s="76"/>
      <c r="CA101" s="76"/>
      <c r="CB101" s="77"/>
    </row>
    <row r="102" spans="1:80" ht="24.75" customHeight="1">
      <c r="A102" s="132" t="s">
        <v>31</v>
      </c>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3"/>
      <c r="AK102" s="109">
        <v>2510</v>
      </c>
      <c r="AL102" s="110"/>
      <c r="AM102" s="110"/>
      <c r="AN102" s="110"/>
      <c r="AO102" s="110">
        <v>831</v>
      </c>
      <c r="AP102" s="110"/>
      <c r="AQ102" s="110"/>
      <c r="AR102" s="110"/>
      <c r="AS102" s="110"/>
      <c r="AT102" s="110"/>
      <c r="AU102" s="110"/>
      <c r="AV102" s="52"/>
      <c r="AW102" s="84"/>
      <c r="AX102" s="85"/>
      <c r="AY102" s="85"/>
      <c r="AZ102" s="85"/>
      <c r="BA102" s="85"/>
      <c r="BB102" s="85"/>
      <c r="BC102" s="85"/>
      <c r="BD102" s="86"/>
      <c r="BE102" s="84"/>
      <c r="BF102" s="85"/>
      <c r="BG102" s="85"/>
      <c r="BH102" s="85"/>
      <c r="BI102" s="85"/>
      <c r="BJ102" s="85"/>
      <c r="BK102" s="85"/>
      <c r="BL102" s="86"/>
      <c r="BM102" s="84"/>
      <c r="BN102" s="85"/>
      <c r="BO102" s="85"/>
      <c r="BP102" s="85"/>
      <c r="BQ102" s="85"/>
      <c r="BR102" s="85"/>
      <c r="BS102" s="85"/>
      <c r="BT102" s="86"/>
      <c r="BU102" s="78"/>
      <c r="BV102" s="79"/>
      <c r="BW102" s="79"/>
      <c r="BX102" s="79"/>
      <c r="BY102" s="79"/>
      <c r="BZ102" s="79"/>
      <c r="CA102" s="79"/>
      <c r="CB102" s="80"/>
    </row>
    <row r="103" spans="1:80" ht="51.75" customHeight="1">
      <c r="A103" s="134" t="s">
        <v>112</v>
      </c>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5"/>
      <c r="AK103" s="103">
        <v>2520</v>
      </c>
      <c r="AL103" s="104"/>
      <c r="AM103" s="104"/>
      <c r="AN103" s="104"/>
      <c r="AO103" s="104">
        <v>832</v>
      </c>
      <c r="AP103" s="104"/>
      <c r="AQ103" s="104"/>
      <c r="AR103" s="104"/>
      <c r="AS103" s="104"/>
      <c r="AT103" s="104"/>
      <c r="AU103" s="104"/>
      <c r="AV103" s="49"/>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89"/>
      <c r="BV103" s="89"/>
      <c r="BW103" s="89"/>
      <c r="BX103" s="89"/>
      <c r="BY103" s="89"/>
      <c r="BZ103" s="89"/>
      <c r="CA103" s="89"/>
      <c r="CB103" s="90"/>
    </row>
    <row r="104" spans="1:80" ht="15">
      <c r="A104" s="114" t="s">
        <v>203</v>
      </c>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5"/>
      <c r="AK104" s="103">
        <v>2600</v>
      </c>
      <c r="AL104" s="104"/>
      <c r="AM104" s="104"/>
      <c r="AN104" s="104"/>
      <c r="AO104" s="104" t="s">
        <v>44</v>
      </c>
      <c r="AP104" s="104"/>
      <c r="AQ104" s="104"/>
      <c r="AR104" s="104"/>
      <c r="AS104" s="104"/>
      <c r="AT104" s="104"/>
      <c r="AU104" s="104"/>
      <c r="AV104" s="58"/>
      <c r="AW104" s="116">
        <f>AW105+AW107+AW108+AW109+AW110</f>
        <v>4075800</v>
      </c>
      <c r="AX104" s="117"/>
      <c r="AY104" s="117"/>
      <c r="AZ104" s="117"/>
      <c r="BA104" s="117"/>
      <c r="BB104" s="117"/>
      <c r="BC104" s="117"/>
      <c r="BD104" s="118"/>
      <c r="BE104" s="116">
        <f>BE105+BE107+BE108+BE109+BE110</f>
        <v>3891300</v>
      </c>
      <c r="BF104" s="117"/>
      <c r="BG104" s="117"/>
      <c r="BH104" s="117"/>
      <c r="BI104" s="117"/>
      <c r="BJ104" s="117"/>
      <c r="BK104" s="117"/>
      <c r="BL104" s="118"/>
      <c r="BM104" s="116">
        <f>BM105+BM107+BM108+BM109+BM110</f>
        <v>3891300</v>
      </c>
      <c r="BN104" s="117"/>
      <c r="BO104" s="117"/>
      <c r="BP104" s="117"/>
      <c r="BQ104" s="117"/>
      <c r="BR104" s="117"/>
      <c r="BS104" s="117"/>
      <c r="BT104" s="118"/>
      <c r="BU104" s="89"/>
      <c r="BV104" s="89"/>
      <c r="BW104" s="89"/>
      <c r="BX104" s="89"/>
      <c r="BY104" s="89"/>
      <c r="BZ104" s="89"/>
      <c r="CA104" s="89"/>
      <c r="CB104" s="90"/>
    </row>
    <row r="105" spans="1:80" ht="15">
      <c r="A105" s="124" t="s">
        <v>23</v>
      </c>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5"/>
      <c r="AK105" s="107"/>
      <c r="AL105" s="108"/>
      <c r="AM105" s="108"/>
      <c r="AN105" s="108"/>
      <c r="AO105" s="108"/>
      <c r="AP105" s="108"/>
      <c r="AQ105" s="108"/>
      <c r="AR105" s="108"/>
      <c r="AS105" s="108"/>
      <c r="AT105" s="108"/>
      <c r="AU105" s="108"/>
      <c r="AV105" s="57"/>
      <c r="AW105" s="81"/>
      <c r="AX105" s="82"/>
      <c r="AY105" s="82"/>
      <c r="AZ105" s="82"/>
      <c r="BA105" s="82"/>
      <c r="BB105" s="82"/>
      <c r="BC105" s="82"/>
      <c r="BD105" s="83"/>
      <c r="BE105" s="81"/>
      <c r="BF105" s="82"/>
      <c r="BG105" s="82"/>
      <c r="BH105" s="82"/>
      <c r="BI105" s="82"/>
      <c r="BJ105" s="82"/>
      <c r="BK105" s="82"/>
      <c r="BL105" s="83"/>
      <c r="BM105" s="81"/>
      <c r="BN105" s="82"/>
      <c r="BO105" s="82"/>
      <c r="BP105" s="82"/>
      <c r="BQ105" s="82"/>
      <c r="BR105" s="82"/>
      <c r="BS105" s="82"/>
      <c r="BT105" s="83"/>
      <c r="BU105" s="75"/>
      <c r="BV105" s="76"/>
      <c r="BW105" s="76"/>
      <c r="BX105" s="76"/>
      <c r="BY105" s="76"/>
      <c r="BZ105" s="76"/>
      <c r="CA105" s="76"/>
      <c r="CB105" s="77"/>
    </row>
    <row r="106" spans="1:80" ht="26.25" customHeight="1">
      <c r="A106" s="132" t="s">
        <v>130</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3"/>
      <c r="AK106" s="109">
        <v>2610</v>
      </c>
      <c r="AL106" s="110"/>
      <c r="AM106" s="110"/>
      <c r="AN106" s="110"/>
      <c r="AO106" s="110">
        <v>241</v>
      </c>
      <c r="AP106" s="110"/>
      <c r="AQ106" s="110"/>
      <c r="AR106" s="110"/>
      <c r="AS106" s="110"/>
      <c r="AT106" s="110"/>
      <c r="AU106" s="110"/>
      <c r="AV106" s="52"/>
      <c r="AW106" s="84"/>
      <c r="AX106" s="85"/>
      <c r="AY106" s="85"/>
      <c r="AZ106" s="85"/>
      <c r="BA106" s="85"/>
      <c r="BB106" s="85"/>
      <c r="BC106" s="85"/>
      <c r="BD106" s="86"/>
      <c r="BE106" s="84"/>
      <c r="BF106" s="85"/>
      <c r="BG106" s="85"/>
      <c r="BH106" s="85"/>
      <c r="BI106" s="85"/>
      <c r="BJ106" s="85"/>
      <c r="BK106" s="85"/>
      <c r="BL106" s="86"/>
      <c r="BM106" s="84"/>
      <c r="BN106" s="85"/>
      <c r="BO106" s="85"/>
      <c r="BP106" s="85"/>
      <c r="BQ106" s="85"/>
      <c r="BR106" s="85"/>
      <c r="BS106" s="85"/>
      <c r="BT106" s="86"/>
      <c r="BU106" s="78"/>
      <c r="BV106" s="79"/>
      <c r="BW106" s="79"/>
      <c r="BX106" s="79"/>
      <c r="BY106" s="79"/>
      <c r="BZ106" s="79"/>
      <c r="CA106" s="79"/>
      <c r="CB106" s="80"/>
    </row>
    <row r="107" spans="1:80" ht="26.25" customHeight="1">
      <c r="A107" s="134" t="s">
        <v>72</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5"/>
      <c r="AK107" s="103">
        <v>2620</v>
      </c>
      <c r="AL107" s="104"/>
      <c r="AM107" s="104"/>
      <c r="AN107" s="104"/>
      <c r="AO107" s="104">
        <v>243</v>
      </c>
      <c r="AP107" s="104"/>
      <c r="AQ107" s="104"/>
      <c r="AR107" s="104"/>
      <c r="AS107" s="104"/>
      <c r="AT107" s="104"/>
      <c r="AU107" s="104"/>
      <c r="AV107" s="49"/>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89"/>
      <c r="BV107" s="89"/>
      <c r="BW107" s="89"/>
      <c r="BX107" s="89"/>
      <c r="BY107" s="89"/>
      <c r="BZ107" s="89"/>
      <c r="CA107" s="89"/>
      <c r="CB107" s="90"/>
    </row>
    <row r="108" spans="1:80" ht="15">
      <c r="A108" s="134" t="s">
        <v>113</v>
      </c>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5"/>
      <c r="AK108" s="103">
        <v>2630</v>
      </c>
      <c r="AL108" s="104"/>
      <c r="AM108" s="104"/>
      <c r="AN108" s="104"/>
      <c r="AO108" s="104">
        <v>244</v>
      </c>
      <c r="AP108" s="104"/>
      <c r="AQ108" s="104"/>
      <c r="AR108" s="104"/>
      <c r="AS108" s="104"/>
      <c r="AT108" s="104"/>
      <c r="AU108" s="104"/>
      <c r="AV108" s="49"/>
      <c r="AW108" s="97">
        <f>1354600+69400+2275000-5000-15000</f>
        <v>3679000</v>
      </c>
      <c r="AX108" s="97"/>
      <c r="AY108" s="97"/>
      <c r="AZ108" s="97"/>
      <c r="BA108" s="97"/>
      <c r="BB108" s="97"/>
      <c r="BC108" s="97"/>
      <c r="BD108" s="97"/>
      <c r="BE108" s="97">
        <f>69400+1546900+2275000</f>
        <v>3891300</v>
      </c>
      <c r="BF108" s="97"/>
      <c r="BG108" s="97"/>
      <c r="BH108" s="97"/>
      <c r="BI108" s="97"/>
      <c r="BJ108" s="97"/>
      <c r="BK108" s="97"/>
      <c r="BL108" s="97"/>
      <c r="BM108" s="97">
        <f>69400+1546900+2275000</f>
        <v>3891300</v>
      </c>
      <c r="BN108" s="97"/>
      <c r="BO108" s="97"/>
      <c r="BP108" s="97"/>
      <c r="BQ108" s="97"/>
      <c r="BR108" s="97"/>
      <c r="BS108" s="97"/>
      <c r="BT108" s="97"/>
      <c r="BU108" s="89"/>
      <c r="BV108" s="89"/>
      <c r="BW108" s="89"/>
      <c r="BX108" s="89"/>
      <c r="BY108" s="89"/>
      <c r="BZ108" s="89"/>
      <c r="CA108" s="89"/>
      <c r="CB108" s="90"/>
    </row>
    <row r="109" spans="1:80" ht="38.25" customHeight="1">
      <c r="A109" s="134" t="s">
        <v>132</v>
      </c>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5"/>
      <c r="AK109" s="103">
        <v>2640</v>
      </c>
      <c r="AL109" s="104"/>
      <c r="AM109" s="104"/>
      <c r="AN109" s="104"/>
      <c r="AO109" s="104">
        <v>245</v>
      </c>
      <c r="AP109" s="104"/>
      <c r="AQ109" s="104"/>
      <c r="AR109" s="104"/>
      <c r="AS109" s="104"/>
      <c r="AT109" s="104"/>
      <c r="AU109" s="104"/>
      <c r="AV109" s="49"/>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89"/>
      <c r="BV109" s="89"/>
      <c r="BW109" s="89"/>
      <c r="BX109" s="89"/>
      <c r="BY109" s="89"/>
      <c r="BZ109" s="89"/>
      <c r="CA109" s="89"/>
      <c r="CB109" s="90"/>
    </row>
    <row r="110" spans="1:80" ht="15">
      <c r="A110" s="134" t="s">
        <v>114</v>
      </c>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5"/>
      <c r="AK110" s="103">
        <v>2650</v>
      </c>
      <c r="AL110" s="104"/>
      <c r="AM110" s="104"/>
      <c r="AN110" s="104"/>
      <c r="AO110" s="104">
        <v>247</v>
      </c>
      <c r="AP110" s="104"/>
      <c r="AQ110" s="104"/>
      <c r="AR110" s="104"/>
      <c r="AS110" s="104"/>
      <c r="AT110" s="104"/>
      <c r="AU110" s="104"/>
      <c r="AV110" s="49"/>
      <c r="AW110" s="97">
        <v>396800</v>
      </c>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89"/>
      <c r="BV110" s="89"/>
      <c r="BW110" s="89"/>
      <c r="BX110" s="89"/>
      <c r="BY110" s="89"/>
      <c r="BZ110" s="89"/>
      <c r="CA110" s="89"/>
      <c r="CB110" s="90"/>
    </row>
    <row r="111" spans="1:80" ht="26.25" customHeight="1">
      <c r="A111" s="114" t="s">
        <v>131</v>
      </c>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5"/>
      <c r="AK111" s="103">
        <v>2700</v>
      </c>
      <c r="AL111" s="104"/>
      <c r="AM111" s="104"/>
      <c r="AN111" s="104"/>
      <c r="AO111" s="104">
        <v>400</v>
      </c>
      <c r="AP111" s="104"/>
      <c r="AQ111" s="104"/>
      <c r="AR111" s="104"/>
      <c r="AS111" s="104"/>
      <c r="AT111" s="104"/>
      <c r="AU111" s="104"/>
      <c r="AV111" s="49"/>
      <c r="AW111" s="97">
        <f>AW112+AW114</f>
        <v>0</v>
      </c>
      <c r="AX111" s="97"/>
      <c r="AY111" s="97"/>
      <c r="AZ111" s="97"/>
      <c r="BA111" s="97"/>
      <c r="BB111" s="97"/>
      <c r="BC111" s="97"/>
      <c r="BD111" s="97"/>
      <c r="BE111" s="97">
        <f>BE112+BE114</f>
        <v>0</v>
      </c>
      <c r="BF111" s="97"/>
      <c r="BG111" s="97"/>
      <c r="BH111" s="97"/>
      <c r="BI111" s="97"/>
      <c r="BJ111" s="97"/>
      <c r="BK111" s="97"/>
      <c r="BL111" s="97"/>
      <c r="BM111" s="97">
        <f>BM112+BM114</f>
        <v>0</v>
      </c>
      <c r="BN111" s="97"/>
      <c r="BO111" s="97"/>
      <c r="BP111" s="97"/>
      <c r="BQ111" s="97"/>
      <c r="BR111" s="97"/>
      <c r="BS111" s="97"/>
      <c r="BT111" s="97"/>
      <c r="BU111" s="89"/>
      <c r="BV111" s="89"/>
      <c r="BW111" s="89"/>
      <c r="BX111" s="89"/>
      <c r="BY111" s="89"/>
      <c r="BZ111" s="89"/>
      <c r="CA111" s="89"/>
      <c r="CB111" s="90"/>
    </row>
    <row r="112" spans="1:80" ht="15">
      <c r="A112" s="124" t="s">
        <v>19</v>
      </c>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5"/>
      <c r="AK112" s="107"/>
      <c r="AL112" s="108"/>
      <c r="AM112" s="108"/>
      <c r="AN112" s="108"/>
      <c r="AO112" s="108"/>
      <c r="AP112" s="108"/>
      <c r="AQ112" s="108"/>
      <c r="AR112" s="108"/>
      <c r="AS112" s="108"/>
      <c r="AT112" s="108"/>
      <c r="AU112" s="108"/>
      <c r="AV112" s="57"/>
      <c r="AW112" s="81"/>
      <c r="AX112" s="82"/>
      <c r="AY112" s="82"/>
      <c r="AZ112" s="82"/>
      <c r="BA112" s="82"/>
      <c r="BB112" s="82"/>
      <c r="BC112" s="82"/>
      <c r="BD112" s="83"/>
      <c r="BE112" s="81"/>
      <c r="BF112" s="82"/>
      <c r="BG112" s="82"/>
      <c r="BH112" s="82"/>
      <c r="BI112" s="82"/>
      <c r="BJ112" s="82"/>
      <c r="BK112" s="82"/>
      <c r="BL112" s="83"/>
      <c r="BM112" s="81"/>
      <c r="BN112" s="82"/>
      <c r="BO112" s="82"/>
      <c r="BP112" s="82"/>
      <c r="BQ112" s="82"/>
      <c r="BR112" s="82"/>
      <c r="BS112" s="82"/>
      <c r="BT112" s="83"/>
      <c r="BU112" s="75"/>
      <c r="BV112" s="76"/>
      <c r="BW112" s="76"/>
      <c r="BX112" s="76"/>
      <c r="BY112" s="76"/>
      <c r="BZ112" s="76"/>
      <c r="CA112" s="76"/>
      <c r="CB112" s="77"/>
    </row>
    <row r="113" spans="1:80" ht="15">
      <c r="A113" s="132" t="s">
        <v>115</v>
      </c>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3"/>
      <c r="AK113" s="109">
        <v>2710</v>
      </c>
      <c r="AL113" s="110"/>
      <c r="AM113" s="110"/>
      <c r="AN113" s="110"/>
      <c r="AO113" s="110">
        <v>406</v>
      </c>
      <c r="AP113" s="110"/>
      <c r="AQ113" s="110"/>
      <c r="AR113" s="110"/>
      <c r="AS113" s="110"/>
      <c r="AT113" s="110"/>
      <c r="AU113" s="110"/>
      <c r="AV113" s="52"/>
      <c r="AW113" s="84"/>
      <c r="AX113" s="85"/>
      <c r="AY113" s="85"/>
      <c r="AZ113" s="85"/>
      <c r="BA113" s="85"/>
      <c r="BB113" s="85"/>
      <c r="BC113" s="85"/>
      <c r="BD113" s="86"/>
      <c r="BE113" s="84"/>
      <c r="BF113" s="85"/>
      <c r="BG113" s="85"/>
      <c r="BH113" s="85"/>
      <c r="BI113" s="85"/>
      <c r="BJ113" s="85"/>
      <c r="BK113" s="85"/>
      <c r="BL113" s="86"/>
      <c r="BM113" s="84"/>
      <c r="BN113" s="85"/>
      <c r="BO113" s="85"/>
      <c r="BP113" s="85"/>
      <c r="BQ113" s="85"/>
      <c r="BR113" s="85"/>
      <c r="BS113" s="85"/>
      <c r="BT113" s="86"/>
      <c r="BU113" s="78"/>
      <c r="BV113" s="79"/>
      <c r="BW113" s="79"/>
      <c r="BX113" s="79"/>
      <c r="BY113" s="79"/>
      <c r="BZ113" s="79"/>
      <c r="CA113" s="79"/>
      <c r="CB113" s="80"/>
    </row>
    <row r="114" spans="1:80" ht="15">
      <c r="A114" s="134" t="s">
        <v>116</v>
      </c>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5"/>
      <c r="AK114" s="103">
        <v>2720</v>
      </c>
      <c r="AL114" s="104"/>
      <c r="AM114" s="104"/>
      <c r="AN114" s="104"/>
      <c r="AO114" s="104">
        <v>407</v>
      </c>
      <c r="AP114" s="104"/>
      <c r="AQ114" s="104"/>
      <c r="AR114" s="104"/>
      <c r="AS114" s="104"/>
      <c r="AT114" s="104"/>
      <c r="AU114" s="104"/>
      <c r="AV114" s="49"/>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89"/>
      <c r="BV114" s="89"/>
      <c r="BW114" s="89"/>
      <c r="BX114" s="89"/>
      <c r="BY114" s="89"/>
      <c r="BZ114" s="89"/>
      <c r="CA114" s="89"/>
      <c r="CB114" s="90"/>
    </row>
    <row r="115" spans="1:80" ht="15">
      <c r="A115" s="130" t="s">
        <v>123</v>
      </c>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1"/>
      <c r="AK115" s="105">
        <v>3000</v>
      </c>
      <c r="AL115" s="106"/>
      <c r="AM115" s="106"/>
      <c r="AN115" s="106"/>
      <c r="AO115" s="106" t="s">
        <v>53</v>
      </c>
      <c r="AP115" s="106"/>
      <c r="AQ115" s="106"/>
      <c r="AR115" s="106"/>
      <c r="AS115" s="106"/>
      <c r="AT115" s="106"/>
      <c r="AU115" s="106"/>
      <c r="AV115" s="50"/>
      <c r="AW115" s="97">
        <f>AW116+AW118+AW119</f>
        <v>0</v>
      </c>
      <c r="AX115" s="97"/>
      <c r="AY115" s="97"/>
      <c r="AZ115" s="97"/>
      <c r="BA115" s="97"/>
      <c r="BB115" s="97"/>
      <c r="BC115" s="97"/>
      <c r="BD115" s="97"/>
      <c r="BE115" s="97">
        <f>BE116+BE118+BE119</f>
        <v>0</v>
      </c>
      <c r="BF115" s="97"/>
      <c r="BG115" s="97"/>
      <c r="BH115" s="97"/>
      <c r="BI115" s="97"/>
      <c r="BJ115" s="97"/>
      <c r="BK115" s="97"/>
      <c r="BL115" s="97"/>
      <c r="BM115" s="97">
        <f>BM116+BM118+BM119</f>
        <v>0</v>
      </c>
      <c r="BN115" s="97"/>
      <c r="BO115" s="97"/>
      <c r="BP115" s="97"/>
      <c r="BQ115" s="97"/>
      <c r="BR115" s="97"/>
      <c r="BS115" s="97"/>
      <c r="BT115" s="97"/>
      <c r="BU115" s="87" t="s">
        <v>44</v>
      </c>
      <c r="BV115" s="87"/>
      <c r="BW115" s="87"/>
      <c r="BX115" s="87"/>
      <c r="BY115" s="87"/>
      <c r="BZ115" s="87"/>
      <c r="CA115" s="87"/>
      <c r="CB115" s="88"/>
    </row>
    <row r="116" spans="1:80" ht="15">
      <c r="A116" s="126" t="s">
        <v>19</v>
      </c>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7"/>
      <c r="AK116" s="107"/>
      <c r="AL116" s="108"/>
      <c r="AM116" s="108"/>
      <c r="AN116" s="108"/>
      <c r="AO116" s="108"/>
      <c r="AP116" s="108"/>
      <c r="AQ116" s="108"/>
      <c r="AR116" s="108"/>
      <c r="AS116" s="108"/>
      <c r="AT116" s="108"/>
      <c r="AU116" s="108"/>
      <c r="AV116" s="57"/>
      <c r="AW116" s="81"/>
      <c r="AX116" s="82"/>
      <c r="AY116" s="82"/>
      <c r="AZ116" s="82"/>
      <c r="BA116" s="82"/>
      <c r="BB116" s="82"/>
      <c r="BC116" s="82"/>
      <c r="BD116" s="83"/>
      <c r="BE116" s="81"/>
      <c r="BF116" s="82"/>
      <c r="BG116" s="82"/>
      <c r="BH116" s="82"/>
      <c r="BI116" s="82"/>
      <c r="BJ116" s="82"/>
      <c r="BK116" s="82"/>
      <c r="BL116" s="83"/>
      <c r="BM116" s="81"/>
      <c r="BN116" s="82"/>
      <c r="BO116" s="82"/>
      <c r="BP116" s="82"/>
      <c r="BQ116" s="82"/>
      <c r="BR116" s="82"/>
      <c r="BS116" s="82"/>
      <c r="BT116" s="83"/>
      <c r="BU116" s="75" t="s">
        <v>44</v>
      </c>
      <c r="BV116" s="76"/>
      <c r="BW116" s="76"/>
      <c r="BX116" s="76"/>
      <c r="BY116" s="76"/>
      <c r="BZ116" s="76"/>
      <c r="CA116" s="76"/>
      <c r="CB116" s="77"/>
    </row>
    <row r="117" spans="1:80" ht="15">
      <c r="A117" s="128" t="s">
        <v>124</v>
      </c>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9"/>
      <c r="AK117" s="109">
        <v>3010</v>
      </c>
      <c r="AL117" s="110"/>
      <c r="AM117" s="110"/>
      <c r="AN117" s="110"/>
      <c r="AO117" s="110">
        <v>180</v>
      </c>
      <c r="AP117" s="110"/>
      <c r="AQ117" s="110"/>
      <c r="AR117" s="110"/>
      <c r="AS117" s="110"/>
      <c r="AT117" s="110"/>
      <c r="AU117" s="110"/>
      <c r="AV117" s="52"/>
      <c r="AW117" s="84"/>
      <c r="AX117" s="85"/>
      <c r="AY117" s="85"/>
      <c r="AZ117" s="85"/>
      <c r="BA117" s="85"/>
      <c r="BB117" s="85"/>
      <c r="BC117" s="85"/>
      <c r="BD117" s="86"/>
      <c r="BE117" s="84"/>
      <c r="BF117" s="85"/>
      <c r="BG117" s="85"/>
      <c r="BH117" s="85"/>
      <c r="BI117" s="85"/>
      <c r="BJ117" s="85"/>
      <c r="BK117" s="85"/>
      <c r="BL117" s="86"/>
      <c r="BM117" s="84"/>
      <c r="BN117" s="85"/>
      <c r="BO117" s="85"/>
      <c r="BP117" s="85"/>
      <c r="BQ117" s="85"/>
      <c r="BR117" s="85"/>
      <c r="BS117" s="85"/>
      <c r="BT117" s="86"/>
      <c r="BU117" s="78"/>
      <c r="BV117" s="79"/>
      <c r="BW117" s="79"/>
      <c r="BX117" s="79"/>
      <c r="BY117" s="79"/>
      <c r="BZ117" s="79"/>
      <c r="CA117" s="79"/>
      <c r="CB117" s="80"/>
    </row>
    <row r="118" spans="1:80" ht="15">
      <c r="A118" s="114" t="s">
        <v>125</v>
      </c>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5"/>
      <c r="AK118" s="103">
        <v>3020</v>
      </c>
      <c r="AL118" s="104"/>
      <c r="AM118" s="104"/>
      <c r="AN118" s="104"/>
      <c r="AO118" s="104">
        <v>180</v>
      </c>
      <c r="AP118" s="104"/>
      <c r="AQ118" s="104"/>
      <c r="AR118" s="104"/>
      <c r="AS118" s="104"/>
      <c r="AT118" s="104"/>
      <c r="AU118" s="104"/>
      <c r="AV118" s="49"/>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87" t="s">
        <v>44</v>
      </c>
      <c r="BV118" s="87"/>
      <c r="BW118" s="87"/>
      <c r="BX118" s="87"/>
      <c r="BY118" s="87"/>
      <c r="BZ118" s="87"/>
      <c r="CA118" s="87"/>
      <c r="CB118" s="88"/>
    </row>
    <row r="119" spans="1:80" ht="15">
      <c r="A119" s="114" t="s">
        <v>126</v>
      </c>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5"/>
      <c r="AK119" s="103">
        <v>3030</v>
      </c>
      <c r="AL119" s="104"/>
      <c r="AM119" s="104"/>
      <c r="AN119" s="104"/>
      <c r="AO119" s="104">
        <v>180</v>
      </c>
      <c r="AP119" s="104"/>
      <c r="AQ119" s="104"/>
      <c r="AR119" s="104"/>
      <c r="AS119" s="104"/>
      <c r="AT119" s="104"/>
      <c r="AU119" s="104"/>
      <c r="AV119" s="49"/>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87" t="s">
        <v>44</v>
      </c>
      <c r="BV119" s="87"/>
      <c r="BW119" s="87"/>
      <c r="BX119" s="87"/>
      <c r="BY119" s="87"/>
      <c r="BZ119" s="87"/>
      <c r="CA119" s="87"/>
      <c r="CB119" s="88"/>
    </row>
    <row r="120" spans="1:80" ht="15">
      <c r="A120" s="130" t="s">
        <v>127</v>
      </c>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1"/>
      <c r="AK120" s="105">
        <v>4000</v>
      </c>
      <c r="AL120" s="106"/>
      <c r="AM120" s="106"/>
      <c r="AN120" s="106"/>
      <c r="AO120" s="106" t="s">
        <v>53</v>
      </c>
      <c r="AP120" s="106"/>
      <c r="AQ120" s="106"/>
      <c r="AR120" s="106"/>
      <c r="AS120" s="106"/>
      <c r="AT120" s="106"/>
      <c r="AU120" s="106"/>
      <c r="AV120" s="50"/>
      <c r="AW120" s="97">
        <f>AW121+AW123+AW124+AW125+AW126+AW127</f>
        <v>0</v>
      </c>
      <c r="AX120" s="97"/>
      <c r="AY120" s="97"/>
      <c r="AZ120" s="97"/>
      <c r="BA120" s="97"/>
      <c r="BB120" s="97"/>
      <c r="BC120" s="97"/>
      <c r="BD120" s="97"/>
      <c r="BE120" s="97">
        <f>BE121+BE123+BE124+BE125+BE126+BE127</f>
        <v>0</v>
      </c>
      <c r="BF120" s="97"/>
      <c r="BG120" s="97"/>
      <c r="BH120" s="97"/>
      <c r="BI120" s="97"/>
      <c r="BJ120" s="97"/>
      <c r="BK120" s="97"/>
      <c r="BL120" s="97"/>
      <c r="BM120" s="97">
        <f>BM121+BM123+BM124+BM125+BM126+BM127</f>
        <v>0</v>
      </c>
      <c r="BN120" s="97"/>
      <c r="BO120" s="97"/>
      <c r="BP120" s="97"/>
      <c r="BQ120" s="97"/>
      <c r="BR120" s="97"/>
      <c r="BS120" s="97"/>
      <c r="BT120" s="97"/>
      <c r="BU120" s="87" t="s">
        <v>44</v>
      </c>
      <c r="BV120" s="87"/>
      <c r="BW120" s="87"/>
      <c r="BX120" s="87"/>
      <c r="BY120" s="87"/>
      <c r="BZ120" s="87"/>
      <c r="CA120" s="87"/>
      <c r="CB120" s="88"/>
    </row>
    <row r="121" spans="1:80" ht="15">
      <c r="A121" s="126" t="s">
        <v>19</v>
      </c>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7"/>
      <c r="AK121" s="107"/>
      <c r="AL121" s="108"/>
      <c r="AM121" s="108"/>
      <c r="AN121" s="108"/>
      <c r="AO121" s="108"/>
      <c r="AP121" s="108"/>
      <c r="AQ121" s="108"/>
      <c r="AR121" s="108"/>
      <c r="AS121" s="108"/>
      <c r="AT121" s="108"/>
      <c r="AU121" s="108"/>
      <c r="AV121" s="57"/>
      <c r="AW121" s="81"/>
      <c r="AX121" s="82"/>
      <c r="AY121" s="82"/>
      <c r="AZ121" s="82"/>
      <c r="BA121" s="82"/>
      <c r="BB121" s="82"/>
      <c r="BC121" s="82"/>
      <c r="BD121" s="83"/>
      <c r="BE121" s="81"/>
      <c r="BF121" s="82"/>
      <c r="BG121" s="82"/>
      <c r="BH121" s="82"/>
      <c r="BI121" s="82"/>
      <c r="BJ121" s="82"/>
      <c r="BK121" s="82"/>
      <c r="BL121" s="83"/>
      <c r="BM121" s="81"/>
      <c r="BN121" s="82"/>
      <c r="BO121" s="82"/>
      <c r="BP121" s="82"/>
      <c r="BQ121" s="82"/>
      <c r="BR121" s="82"/>
      <c r="BS121" s="82"/>
      <c r="BT121" s="83"/>
      <c r="BU121" s="75" t="s">
        <v>44</v>
      </c>
      <c r="BV121" s="76"/>
      <c r="BW121" s="76"/>
      <c r="BX121" s="76"/>
      <c r="BY121" s="76"/>
      <c r="BZ121" s="76"/>
      <c r="CA121" s="76"/>
      <c r="CB121" s="77"/>
    </row>
    <row r="122" spans="1:80" ht="15">
      <c r="A122" s="128" t="s">
        <v>117</v>
      </c>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9"/>
      <c r="AK122" s="109">
        <v>4010</v>
      </c>
      <c r="AL122" s="110"/>
      <c r="AM122" s="110"/>
      <c r="AN122" s="110"/>
      <c r="AO122" s="110">
        <v>610</v>
      </c>
      <c r="AP122" s="110"/>
      <c r="AQ122" s="110"/>
      <c r="AR122" s="110"/>
      <c r="AS122" s="110"/>
      <c r="AT122" s="110"/>
      <c r="AU122" s="110"/>
      <c r="AV122" s="52"/>
      <c r="AW122" s="84"/>
      <c r="AX122" s="85"/>
      <c r="AY122" s="85"/>
      <c r="AZ122" s="85"/>
      <c r="BA122" s="85"/>
      <c r="BB122" s="85"/>
      <c r="BC122" s="85"/>
      <c r="BD122" s="86"/>
      <c r="BE122" s="84"/>
      <c r="BF122" s="85"/>
      <c r="BG122" s="85"/>
      <c r="BH122" s="85"/>
      <c r="BI122" s="85"/>
      <c r="BJ122" s="85"/>
      <c r="BK122" s="85"/>
      <c r="BL122" s="86"/>
      <c r="BM122" s="84"/>
      <c r="BN122" s="85"/>
      <c r="BO122" s="85"/>
      <c r="BP122" s="85"/>
      <c r="BQ122" s="85"/>
      <c r="BR122" s="85"/>
      <c r="BS122" s="85"/>
      <c r="BT122" s="86"/>
      <c r="BU122" s="78"/>
      <c r="BV122" s="79"/>
      <c r="BW122" s="79"/>
      <c r="BX122" s="79"/>
      <c r="BY122" s="79"/>
      <c r="BZ122" s="79"/>
      <c r="CA122" s="79"/>
      <c r="CB122" s="80"/>
    </row>
    <row r="123" spans="1:80" ht="26.25" customHeight="1">
      <c r="A123" s="114" t="s">
        <v>237</v>
      </c>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5"/>
      <c r="AK123" s="103">
        <v>4020</v>
      </c>
      <c r="AL123" s="104"/>
      <c r="AM123" s="104"/>
      <c r="AN123" s="104"/>
      <c r="AO123" s="104">
        <v>610</v>
      </c>
      <c r="AP123" s="104"/>
      <c r="AQ123" s="104"/>
      <c r="AR123" s="104"/>
      <c r="AS123" s="104"/>
      <c r="AT123" s="104"/>
      <c r="AU123" s="104"/>
      <c r="AV123" s="49"/>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89"/>
      <c r="BV123" s="89"/>
      <c r="BW123" s="89"/>
      <c r="BX123" s="89"/>
      <c r="BY123" s="89"/>
      <c r="BZ123" s="89"/>
      <c r="CA123" s="89"/>
      <c r="CB123" s="90"/>
    </row>
    <row r="124" spans="1:80" ht="15">
      <c r="A124" s="114" t="s">
        <v>118</v>
      </c>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5"/>
      <c r="AK124" s="103">
        <v>4030</v>
      </c>
      <c r="AL124" s="104"/>
      <c r="AM124" s="104"/>
      <c r="AN124" s="104"/>
      <c r="AO124" s="104">
        <v>520</v>
      </c>
      <c r="AP124" s="104"/>
      <c r="AQ124" s="104"/>
      <c r="AR124" s="104"/>
      <c r="AS124" s="104"/>
      <c r="AT124" s="104"/>
      <c r="AU124" s="104"/>
      <c r="AV124" s="49"/>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89"/>
      <c r="BV124" s="89"/>
      <c r="BW124" s="89"/>
      <c r="BX124" s="89"/>
      <c r="BY124" s="89"/>
      <c r="BZ124" s="89"/>
      <c r="CA124" s="89"/>
      <c r="CB124" s="90"/>
    </row>
    <row r="125" spans="1:80" ht="15">
      <c r="A125" s="114" t="s">
        <v>119</v>
      </c>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5"/>
      <c r="AK125" s="103">
        <v>4040</v>
      </c>
      <c r="AL125" s="104"/>
      <c r="AM125" s="104"/>
      <c r="AN125" s="104"/>
      <c r="AO125" s="104">
        <v>530</v>
      </c>
      <c r="AP125" s="104"/>
      <c r="AQ125" s="104"/>
      <c r="AR125" s="104"/>
      <c r="AS125" s="104"/>
      <c r="AT125" s="104"/>
      <c r="AU125" s="104"/>
      <c r="AV125" s="49"/>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89"/>
      <c r="BV125" s="89"/>
      <c r="BW125" s="89"/>
      <c r="BX125" s="89"/>
      <c r="BY125" s="89"/>
      <c r="BZ125" s="89"/>
      <c r="CA125" s="89"/>
      <c r="CB125" s="90"/>
    </row>
    <row r="126" spans="1:80" ht="15">
      <c r="A126" s="114" t="s">
        <v>120</v>
      </c>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5"/>
      <c r="AK126" s="103">
        <v>4050</v>
      </c>
      <c r="AL126" s="104"/>
      <c r="AM126" s="104"/>
      <c r="AN126" s="104"/>
      <c r="AO126" s="104">
        <v>540</v>
      </c>
      <c r="AP126" s="104"/>
      <c r="AQ126" s="104"/>
      <c r="AR126" s="104"/>
      <c r="AS126" s="104"/>
      <c r="AT126" s="104"/>
      <c r="AU126" s="104"/>
      <c r="AV126" s="49"/>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89"/>
      <c r="BV126" s="89"/>
      <c r="BW126" s="89"/>
      <c r="BX126" s="89"/>
      <c r="BY126" s="89"/>
      <c r="BZ126" s="89"/>
      <c r="CA126" s="89"/>
      <c r="CB126" s="90"/>
    </row>
    <row r="127" spans="1:80" ht="15.75" thickBot="1">
      <c r="A127" s="114" t="s">
        <v>121</v>
      </c>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5"/>
      <c r="AK127" s="113">
        <v>4060</v>
      </c>
      <c r="AL127" s="111"/>
      <c r="AM127" s="111"/>
      <c r="AN127" s="111"/>
      <c r="AO127" s="111">
        <v>810</v>
      </c>
      <c r="AP127" s="111"/>
      <c r="AQ127" s="111"/>
      <c r="AR127" s="111"/>
      <c r="AS127" s="111"/>
      <c r="AT127" s="111"/>
      <c r="AU127" s="111"/>
      <c r="AV127" s="51"/>
      <c r="AW127" s="112"/>
      <c r="AX127" s="112"/>
      <c r="AY127" s="112"/>
      <c r="AZ127" s="112"/>
      <c r="BA127" s="112"/>
      <c r="BB127" s="112"/>
      <c r="BC127" s="112"/>
      <c r="BD127" s="112"/>
      <c r="BE127" s="112"/>
      <c r="BF127" s="112"/>
      <c r="BG127" s="112"/>
      <c r="BH127" s="112"/>
      <c r="BI127" s="112"/>
      <c r="BJ127" s="112"/>
      <c r="BK127" s="112"/>
      <c r="BL127" s="112"/>
      <c r="BM127" s="112"/>
      <c r="BN127" s="112"/>
      <c r="BO127" s="112"/>
      <c r="BP127" s="112"/>
      <c r="BQ127" s="112"/>
      <c r="BR127" s="112"/>
      <c r="BS127" s="112"/>
      <c r="BT127" s="112"/>
      <c r="BU127" s="101"/>
      <c r="BV127" s="101"/>
      <c r="BW127" s="101"/>
      <c r="BX127" s="101"/>
      <c r="BY127" s="101"/>
      <c r="BZ127" s="101"/>
      <c r="CA127" s="101"/>
      <c r="CB127" s="102"/>
    </row>
    <row r="128" ht="4.5" customHeight="1"/>
    <row r="129" spans="1:76" ht="15">
      <c r="A129" s="67" t="s">
        <v>205</v>
      </c>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row>
    <row r="130" spans="1:76" ht="15">
      <c r="A130" s="67" t="s">
        <v>206</v>
      </c>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row>
    <row r="131" spans="1:76" ht="79.5" customHeight="1">
      <c r="A131" s="69" t="s">
        <v>207</v>
      </c>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0"/>
      <c r="BX131" s="70"/>
    </row>
    <row r="132" spans="1:76" ht="35.25" customHeight="1">
      <c r="A132" s="71" t="s">
        <v>208</v>
      </c>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row>
    <row r="133" spans="1:76" ht="23.25" customHeight="1">
      <c r="A133" s="71" t="s">
        <v>209</v>
      </c>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c r="BS133" s="72"/>
      <c r="BT133" s="72"/>
      <c r="BU133" s="72"/>
      <c r="BV133" s="72"/>
      <c r="BW133" s="72"/>
      <c r="BX133" s="72"/>
    </row>
    <row r="134" spans="1:76" ht="33.75" customHeight="1">
      <c r="A134" s="60" t="s">
        <v>210</v>
      </c>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row>
    <row r="135" spans="1:76" ht="23.25" customHeight="1">
      <c r="A135" s="60" t="s">
        <v>211</v>
      </c>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row>
    <row r="136" spans="1:76" ht="15">
      <c r="A136" s="62" t="s">
        <v>212</v>
      </c>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row>
    <row r="137" spans="1:76" ht="35.25" customHeight="1">
      <c r="A137" s="60" t="s">
        <v>213</v>
      </c>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row>
  </sheetData>
  <sheetProtection/>
  <mergeCells count="686">
    <mergeCell ref="BM123:BT123"/>
    <mergeCell ref="BM124:BT124"/>
    <mergeCell ref="BM125:BT125"/>
    <mergeCell ref="BM126:BT126"/>
    <mergeCell ref="BM127:BT127"/>
    <mergeCell ref="BM115:BT115"/>
    <mergeCell ref="BM116:BT117"/>
    <mergeCell ref="BM118:BT118"/>
    <mergeCell ref="BM119:BT119"/>
    <mergeCell ref="BM120:BT120"/>
    <mergeCell ref="BM105:BT106"/>
    <mergeCell ref="BM107:BT107"/>
    <mergeCell ref="BM121:BT122"/>
    <mergeCell ref="BM108:BT108"/>
    <mergeCell ref="BM109:BT109"/>
    <mergeCell ref="BM110:BT110"/>
    <mergeCell ref="BM111:BT111"/>
    <mergeCell ref="BM112:BT113"/>
    <mergeCell ref="BM114:BT114"/>
    <mergeCell ref="BM98:BT98"/>
    <mergeCell ref="BM99:BT99"/>
    <mergeCell ref="BM100:BT100"/>
    <mergeCell ref="BM101:BT102"/>
    <mergeCell ref="BM103:BT103"/>
    <mergeCell ref="BM104:BT104"/>
    <mergeCell ref="BM90:BT90"/>
    <mergeCell ref="BM91:BT91"/>
    <mergeCell ref="BM92:BT92"/>
    <mergeCell ref="BM93:BT94"/>
    <mergeCell ref="BM95:BT95"/>
    <mergeCell ref="BM97:BT97"/>
    <mergeCell ref="BM77:BT77"/>
    <mergeCell ref="BM80:BT80"/>
    <mergeCell ref="BM81:BT81"/>
    <mergeCell ref="BM79:BT79"/>
    <mergeCell ref="BM84:BT84"/>
    <mergeCell ref="BM85:BT85"/>
    <mergeCell ref="BM78:BT78"/>
    <mergeCell ref="BM82:BT82"/>
    <mergeCell ref="BM83:BT83"/>
    <mergeCell ref="BM69:BT69"/>
    <mergeCell ref="BM70:BT71"/>
    <mergeCell ref="BM72:BT73"/>
    <mergeCell ref="BM74:BT74"/>
    <mergeCell ref="BM75:BT75"/>
    <mergeCell ref="BM76:BT76"/>
    <mergeCell ref="BM62:BT62"/>
    <mergeCell ref="BM63:BT63"/>
    <mergeCell ref="BM64:BT65"/>
    <mergeCell ref="BM66:BT66"/>
    <mergeCell ref="BM67:BT67"/>
    <mergeCell ref="BM68:BT68"/>
    <mergeCell ref="BM55:BT55"/>
    <mergeCell ref="BM56:BT56"/>
    <mergeCell ref="BM57:BT57"/>
    <mergeCell ref="BM58:BT58"/>
    <mergeCell ref="BM59:BT60"/>
    <mergeCell ref="BM61:BT61"/>
    <mergeCell ref="BM43:BT43"/>
    <mergeCell ref="BM44:BT44"/>
    <mergeCell ref="BM45:BT46"/>
    <mergeCell ref="BM47:BT47"/>
    <mergeCell ref="BM48:BT48"/>
    <mergeCell ref="BM41:BT41"/>
    <mergeCell ref="BM42:BT42"/>
    <mergeCell ref="BU32:CB32"/>
    <mergeCell ref="BU33:CB33"/>
    <mergeCell ref="BU34:CB34"/>
    <mergeCell ref="BM32:BT32"/>
    <mergeCell ref="BM33:BT33"/>
    <mergeCell ref="BM34:BT34"/>
    <mergeCell ref="BM30:BP30"/>
    <mergeCell ref="BQ30:BR30"/>
    <mergeCell ref="BS30:BT30"/>
    <mergeCell ref="BM31:BT31"/>
    <mergeCell ref="AW29:CB29"/>
    <mergeCell ref="AW30:AZ30"/>
    <mergeCell ref="BA30:BB30"/>
    <mergeCell ref="BE30:BH30"/>
    <mergeCell ref="BI30:BJ30"/>
    <mergeCell ref="BM38:BT38"/>
    <mergeCell ref="BM39:BT40"/>
    <mergeCell ref="BU35:CB35"/>
    <mergeCell ref="BE35:BL35"/>
    <mergeCell ref="BU36:CB37"/>
    <mergeCell ref="BU38:CB38"/>
    <mergeCell ref="BE38:BL38"/>
    <mergeCell ref="BE36:BL37"/>
    <mergeCell ref="BM35:BT35"/>
    <mergeCell ref="BM36:BT37"/>
    <mergeCell ref="BU48:CB48"/>
    <mergeCell ref="BU49:CB49"/>
    <mergeCell ref="BE48:BL48"/>
    <mergeCell ref="BE49:BL49"/>
    <mergeCell ref="BM50:BT50"/>
    <mergeCell ref="BM51:BT52"/>
    <mergeCell ref="BE51:BL52"/>
    <mergeCell ref="BM49:BT49"/>
    <mergeCell ref="BM53:BT54"/>
    <mergeCell ref="AW66:BD66"/>
    <mergeCell ref="BE34:BL34"/>
    <mergeCell ref="BE66:BL66"/>
    <mergeCell ref="AK96:AN96"/>
    <mergeCell ref="AO80:AU80"/>
    <mergeCell ref="BE92:BL92"/>
    <mergeCell ref="BE95:BL95"/>
    <mergeCell ref="AK90:AN90"/>
    <mergeCell ref="AK91:AN91"/>
    <mergeCell ref="AK70:AN70"/>
    <mergeCell ref="AK94:AN94"/>
    <mergeCell ref="BE32:BL32"/>
    <mergeCell ref="BE50:BL50"/>
    <mergeCell ref="AO72:AU72"/>
    <mergeCell ref="AO59:AU59"/>
    <mergeCell ref="AO60:AU60"/>
    <mergeCell ref="AO34:AU34"/>
    <mergeCell ref="AW34:BD34"/>
    <mergeCell ref="AO54:AU54"/>
    <mergeCell ref="AK75:AN75"/>
    <mergeCell ref="AK85:AN85"/>
    <mergeCell ref="AK86:AN86"/>
    <mergeCell ref="AK83:AN83"/>
    <mergeCell ref="AK84:AN84"/>
    <mergeCell ref="AK82:AN82"/>
    <mergeCell ref="AK77:AN77"/>
    <mergeCell ref="AK80:AN80"/>
    <mergeCell ref="AK81:AN81"/>
    <mergeCell ref="A22:Q23"/>
    <mergeCell ref="I25:BE25"/>
    <mergeCell ref="AW33:BD33"/>
    <mergeCell ref="AW32:BD32"/>
    <mergeCell ref="A27:CB27"/>
    <mergeCell ref="AO58:AU58"/>
    <mergeCell ref="AW35:BD35"/>
    <mergeCell ref="AK40:AN40"/>
    <mergeCell ref="AK46:AN46"/>
    <mergeCell ref="BE33:BL33"/>
    <mergeCell ref="AO50:AU50"/>
    <mergeCell ref="AK72:AN72"/>
    <mergeCell ref="AO70:AU70"/>
    <mergeCell ref="AO71:AU71"/>
    <mergeCell ref="AK67:AN67"/>
    <mergeCell ref="AK66:AN66"/>
    <mergeCell ref="AO64:AU64"/>
    <mergeCell ref="AO66:AU66"/>
    <mergeCell ref="AK65:AN65"/>
    <mergeCell ref="AK71:AN71"/>
    <mergeCell ref="A34:AJ34"/>
    <mergeCell ref="AK32:AN32"/>
    <mergeCell ref="AK33:AN33"/>
    <mergeCell ref="AK34:AN34"/>
    <mergeCell ref="AO29:AU31"/>
    <mergeCell ref="A32:AJ32"/>
    <mergeCell ref="A33:AJ33"/>
    <mergeCell ref="AO33:AU33"/>
    <mergeCell ref="AO32:AU32"/>
    <mergeCell ref="AK29:AN31"/>
    <mergeCell ref="A1:CB1"/>
    <mergeCell ref="BF5:CB5"/>
    <mergeCell ref="BF6:CB6"/>
    <mergeCell ref="BF7:CB7"/>
    <mergeCell ref="BF3:CB3"/>
    <mergeCell ref="X16:Y16"/>
    <mergeCell ref="AO16:AP16"/>
    <mergeCell ref="AC16:AN16"/>
    <mergeCell ref="BN10:BS10"/>
    <mergeCell ref="BN11:BS11"/>
    <mergeCell ref="AQ18:AR18"/>
    <mergeCell ref="AC18:AD18"/>
    <mergeCell ref="AF18:AN18"/>
    <mergeCell ref="AO18:AP18"/>
    <mergeCell ref="AS18:AU18"/>
    <mergeCell ref="BU19:CB19"/>
    <mergeCell ref="BU18:CB18"/>
    <mergeCell ref="BK18:BT18"/>
    <mergeCell ref="BU23:CB23"/>
    <mergeCell ref="G21:BE21"/>
    <mergeCell ref="AW31:BD31"/>
    <mergeCell ref="BU26:CB26"/>
    <mergeCell ref="BU24:CB24"/>
    <mergeCell ref="BU25:CB25"/>
    <mergeCell ref="BU30:CB31"/>
    <mergeCell ref="BK30:BL30"/>
    <mergeCell ref="I24:BE24"/>
    <mergeCell ref="BE31:BL31"/>
    <mergeCell ref="A29:AJ31"/>
    <mergeCell ref="BF8:CB8"/>
    <mergeCell ref="BF9:CB9"/>
    <mergeCell ref="BF10:BK10"/>
    <mergeCell ref="A26:Q26"/>
    <mergeCell ref="BI22:BT22"/>
    <mergeCell ref="BU22:CB22"/>
    <mergeCell ref="R23:BE23"/>
    <mergeCell ref="BU11:CB11"/>
    <mergeCell ref="BU20:CB20"/>
    <mergeCell ref="A35:AJ35"/>
    <mergeCell ref="AK35:AN35"/>
    <mergeCell ref="BZ12:CB12"/>
    <mergeCell ref="BX12:BY12"/>
    <mergeCell ref="BV12:BW12"/>
    <mergeCell ref="AQ16:AR16"/>
    <mergeCell ref="BU16:CB17"/>
    <mergeCell ref="BU21:CB21"/>
    <mergeCell ref="AO35:AU35"/>
    <mergeCell ref="BC30:BD30"/>
    <mergeCell ref="A44:AJ44"/>
    <mergeCell ref="A45:AJ45"/>
    <mergeCell ref="A46:AJ46"/>
    <mergeCell ref="BF11:BK11"/>
    <mergeCell ref="BI19:BT19"/>
    <mergeCell ref="AS16:AU16"/>
    <mergeCell ref="AW16:AX16"/>
    <mergeCell ref="BH12:BI12"/>
    <mergeCell ref="BK12:BU12"/>
    <mergeCell ref="A43:AJ43"/>
    <mergeCell ref="AO52:AU52"/>
    <mergeCell ref="AO53:AU53"/>
    <mergeCell ref="A64:AJ64"/>
    <mergeCell ref="AK64:AN64"/>
    <mergeCell ref="AK55:AN55"/>
    <mergeCell ref="AK56:AN56"/>
    <mergeCell ref="AK57:AN57"/>
    <mergeCell ref="AK58:AN58"/>
    <mergeCell ref="AK59:AN59"/>
    <mergeCell ref="AK60:AN60"/>
    <mergeCell ref="A47:AJ47"/>
    <mergeCell ref="A48:AJ48"/>
    <mergeCell ref="A49:AJ49"/>
    <mergeCell ref="A50:AJ50"/>
    <mergeCell ref="A72:AJ72"/>
    <mergeCell ref="A66:AJ66"/>
    <mergeCell ref="A65:AJ65"/>
    <mergeCell ref="A54:AJ54"/>
    <mergeCell ref="A55:AJ55"/>
    <mergeCell ref="A73:AJ73"/>
    <mergeCell ref="A74:AJ74"/>
    <mergeCell ref="A56:AJ56"/>
    <mergeCell ref="A57:AJ57"/>
    <mergeCell ref="A58:AJ58"/>
    <mergeCell ref="A59:AJ59"/>
    <mergeCell ref="A67:AJ67"/>
    <mergeCell ref="A68:AJ68"/>
    <mergeCell ref="A63:AJ63"/>
    <mergeCell ref="A71:AJ71"/>
    <mergeCell ref="A85:AJ85"/>
    <mergeCell ref="A86:AJ86"/>
    <mergeCell ref="A87:AJ87"/>
    <mergeCell ref="A89:AJ89"/>
    <mergeCell ref="A90:AJ90"/>
    <mergeCell ref="A77:AJ77"/>
    <mergeCell ref="A78:AJ78"/>
    <mergeCell ref="A82:AJ82"/>
    <mergeCell ref="A83:AJ83"/>
    <mergeCell ref="A84:AJ84"/>
    <mergeCell ref="A104:AJ104"/>
    <mergeCell ref="A100:AJ100"/>
    <mergeCell ref="A101:AJ101"/>
    <mergeCell ref="A92:AJ92"/>
    <mergeCell ref="AK102:AN102"/>
    <mergeCell ref="A93:AJ93"/>
    <mergeCell ref="AK98:AN98"/>
    <mergeCell ref="A102:AJ102"/>
    <mergeCell ref="A103:AJ103"/>
    <mergeCell ref="A95:AJ95"/>
    <mergeCell ref="AW115:BD115"/>
    <mergeCell ref="BE115:BL115"/>
    <mergeCell ref="A112:AJ112"/>
    <mergeCell ref="A113:AJ113"/>
    <mergeCell ref="A114:AJ114"/>
    <mergeCell ref="A115:AJ115"/>
    <mergeCell ref="AK113:AN113"/>
    <mergeCell ref="AK114:AN114"/>
    <mergeCell ref="AO115:AU115"/>
    <mergeCell ref="A109:AJ109"/>
    <mergeCell ref="A110:AJ110"/>
    <mergeCell ref="A111:AJ111"/>
    <mergeCell ref="A51:AJ51"/>
    <mergeCell ref="A52:AJ52"/>
    <mergeCell ref="A53:AJ53"/>
    <mergeCell ref="A81:AJ81"/>
    <mergeCell ref="A106:AJ106"/>
    <mergeCell ref="A107:AJ107"/>
    <mergeCell ref="A108:AJ108"/>
    <mergeCell ref="A36:AJ36"/>
    <mergeCell ref="A37:AJ37"/>
    <mergeCell ref="A38:AJ38"/>
    <mergeCell ref="A39:AJ39"/>
    <mergeCell ref="A40:AJ40"/>
    <mergeCell ref="A41:AJ41"/>
    <mergeCell ref="A42:AJ42"/>
    <mergeCell ref="A60:AJ60"/>
    <mergeCell ref="A61:AJ61"/>
    <mergeCell ref="A62:AJ62"/>
    <mergeCell ref="A79:AJ79"/>
    <mergeCell ref="A80:AJ80"/>
    <mergeCell ref="A69:AJ69"/>
    <mergeCell ref="A70:AJ70"/>
    <mergeCell ref="A75:AJ75"/>
    <mergeCell ref="A76:AJ76"/>
    <mergeCell ref="A94:AJ94"/>
    <mergeCell ref="A96:AJ96"/>
    <mergeCell ref="A97:AJ97"/>
    <mergeCell ref="A98:AJ98"/>
    <mergeCell ref="A99:AJ99"/>
    <mergeCell ref="A88:AJ88"/>
    <mergeCell ref="A91:AJ91"/>
    <mergeCell ref="A121:AJ121"/>
    <mergeCell ref="A122:AJ122"/>
    <mergeCell ref="A123:AJ123"/>
    <mergeCell ref="A119:AJ119"/>
    <mergeCell ref="A120:AJ120"/>
    <mergeCell ref="A116:AJ116"/>
    <mergeCell ref="A117:AJ117"/>
    <mergeCell ref="A118:AJ118"/>
    <mergeCell ref="A105:AJ105"/>
    <mergeCell ref="AK36:AN36"/>
    <mergeCell ref="AK37:AN37"/>
    <mergeCell ref="AK38:AN38"/>
    <mergeCell ref="AK39:AN39"/>
    <mergeCell ref="AK44:AN44"/>
    <mergeCell ref="AK45:AN45"/>
    <mergeCell ref="AK41:AN41"/>
    <mergeCell ref="AK42:AN42"/>
    <mergeCell ref="AK43:AN43"/>
    <mergeCell ref="AK47:AN47"/>
    <mergeCell ref="AK52:AN52"/>
    <mergeCell ref="AK53:AN53"/>
    <mergeCell ref="AK54:AN54"/>
    <mergeCell ref="AK48:AN48"/>
    <mergeCell ref="AK49:AN49"/>
    <mergeCell ref="AK50:AN50"/>
    <mergeCell ref="AK51:AN51"/>
    <mergeCell ref="AK61:AN61"/>
    <mergeCell ref="AK62:AN62"/>
    <mergeCell ref="AK63:AN63"/>
    <mergeCell ref="AK79:AN79"/>
    <mergeCell ref="AK68:AN68"/>
    <mergeCell ref="AK76:AN76"/>
    <mergeCell ref="AK69:AN69"/>
    <mergeCell ref="AK78:AN78"/>
    <mergeCell ref="AK73:AN73"/>
    <mergeCell ref="AK74:AN74"/>
    <mergeCell ref="AK87:AN87"/>
    <mergeCell ref="AK88:AN88"/>
    <mergeCell ref="AK107:AN107"/>
    <mergeCell ref="AK95:AN95"/>
    <mergeCell ref="AK97:AN97"/>
    <mergeCell ref="AK89:AN89"/>
    <mergeCell ref="AK93:AN93"/>
    <mergeCell ref="AK92:AN92"/>
    <mergeCell ref="AK108:AN108"/>
    <mergeCell ref="AK103:AN103"/>
    <mergeCell ref="AK104:AN104"/>
    <mergeCell ref="AK99:AN99"/>
    <mergeCell ref="AK100:AN100"/>
    <mergeCell ref="AK101:AN101"/>
    <mergeCell ref="AO42:AU42"/>
    <mergeCell ref="AO43:AU43"/>
    <mergeCell ref="AO51:AU51"/>
    <mergeCell ref="AK115:AN115"/>
    <mergeCell ref="AK109:AN109"/>
    <mergeCell ref="AK110:AN110"/>
    <mergeCell ref="AK111:AN111"/>
    <mergeCell ref="AK112:AN112"/>
    <mergeCell ref="AK105:AN105"/>
    <mergeCell ref="AK106:AN106"/>
    <mergeCell ref="AO36:AU36"/>
    <mergeCell ref="AO37:AU37"/>
    <mergeCell ref="AO38:AU38"/>
    <mergeCell ref="AO39:AU39"/>
    <mergeCell ref="AO40:AU40"/>
    <mergeCell ref="AO41:AU41"/>
    <mergeCell ref="AO44:AU44"/>
    <mergeCell ref="AO45:AU45"/>
    <mergeCell ref="AO46:AU46"/>
    <mergeCell ref="AO47:AU47"/>
    <mergeCell ref="AO48:AU48"/>
    <mergeCell ref="AO49:AU49"/>
    <mergeCell ref="AO55:AU55"/>
    <mergeCell ref="AO56:AU56"/>
    <mergeCell ref="AO57:AU57"/>
    <mergeCell ref="AO67:AU67"/>
    <mergeCell ref="AO68:AU68"/>
    <mergeCell ref="AO69:AU69"/>
    <mergeCell ref="AO61:AU61"/>
    <mergeCell ref="AO62:AU62"/>
    <mergeCell ref="AO63:AU63"/>
    <mergeCell ref="AO65:AU65"/>
    <mergeCell ref="AO73:AU73"/>
    <mergeCell ref="AO74:AU74"/>
    <mergeCell ref="AO75:AU75"/>
    <mergeCell ref="AO76:AU76"/>
    <mergeCell ref="AO81:AU81"/>
    <mergeCell ref="AO82:AU82"/>
    <mergeCell ref="AO79:AU79"/>
    <mergeCell ref="AO77:AU77"/>
    <mergeCell ref="AO78:AU78"/>
    <mergeCell ref="AO83:AU83"/>
    <mergeCell ref="AO84:AU84"/>
    <mergeCell ref="AO85:AU85"/>
    <mergeCell ref="AO86:AU86"/>
    <mergeCell ref="AO87:AU87"/>
    <mergeCell ref="AO88:AU88"/>
    <mergeCell ref="AO89:AU89"/>
    <mergeCell ref="AO90:AU90"/>
    <mergeCell ref="AO91:AU91"/>
    <mergeCell ref="AO92:AU92"/>
    <mergeCell ref="AO93:AU93"/>
    <mergeCell ref="AO94:AU94"/>
    <mergeCell ref="AO95:AU95"/>
    <mergeCell ref="AO96:AU96"/>
    <mergeCell ref="AO97:AU97"/>
    <mergeCell ref="AO98:AU98"/>
    <mergeCell ref="AO99:AU99"/>
    <mergeCell ref="AO100:AU100"/>
    <mergeCell ref="AO109:AU109"/>
    <mergeCell ref="AO110:AU110"/>
    <mergeCell ref="AO111:AU111"/>
    <mergeCell ref="AO112:AU112"/>
    <mergeCell ref="AO101:AU101"/>
    <mergeCell ref="AO102:AU102"/>
    <mergeCell ref="AO103:AU103"/>
    <mergeCell ref="AO104:AU104"/>
    <mergeCell ref="AO105:AU105"/>
    <mergeCell ref="AO106:AU106"/>
    <mergeCell ref="AW36:BD37"/>
    <mergeCell ref="AO124:AU124"/>
    <mergeCell ref="AO125:AU125"/>
    <mergeCell ref="AO126:AU126"/>
    <mergeCell ref="AO121:AU121"/>
    <mergeCell ref="AO122:AU122"/>
    <mergeCell ref="AO123:AU123"/>
    <mergeCell ref="AO119:AU119"/>
    <mergeCell ref="AO120:AU120"/>
    <mergeCell ref="AO116:AU116"/>
    <mergeCell ref="AW43:BD43"/>
    <mergeCell ref="AW44:BD44"/>
    <mergeCell ref="AW47:BD47"/>
    <mergeCell ref="AW48:BD48"/>
    <mergeCell ref="AW49:BD49"/>
    <mergeCell ref="AW50:BD50"/>
    <mergeCell ref="AW45:BD46"/>
    <mergeCell ref="AW63:BD63"/>
    <mergeCell ref="AW64:BD65"/>
    <mergeCell ref="AW55:BD55"/>
    <mergeCell ref="AW56:BD56"/>
    <mergeCell ref="AW57:BD57"/>
    <mergeCell ref="AW62:BD62"/>
    <mergeCell ref="AW58:BD58"/>
    <mergeCell ref="AW61:BD61"/>
    <mergeCell ref="AW74:BD74"/>
    <mergeCell ref="AW70:BD71"/>
    <mergeCell ref="AW72:BD73"/>
    <mergeCell ref="AW67:BD67"/>
    <mergeCell ref="AW68:BD68"/>
    <mergeCell ref="AW69:BD69"/>
    <mergeCell ref="AW83:BD83"/>
    <mergeCell ref="AW84:BD84"/>
    <mergeCell ref="AW85:BD85"/>
    <mergeCell ref="AW86:BD86"/>
    <mergeCell ref="AW75:BD75"/>
    <mergeCell ref="AW76:BD76"/>
    <mergeCell ref="AW77:BD77"/>
    <mergeCell ref="AW78:BD78"/>
    <mergeCell ref="AW79:BD79"/>
    <mergeCell ref="AW80:BD80"/>
    <mergeCell ref="AW105:BD106"/>
    <mergeCell ref="AW91:BD91"/>
    <mergeCell ref="AW92:BD92"/>
    <mergeCell ref="AW97:BD97"/>
    <mergeCell ref="AW98:BD98"/>
    <mergeCell ref="AW99:BD99"/>
    <mergeCell ref="AW95:BD95"/>
    <mergeCell ref="AW104:BD104"/>
    <mergeCell ref="AW96:BD96"/>
    <mergeCell ref="AW93:BD94"/>
    <mergeCell ref="BE55:BL55"/>
    <mergeCell ref="BE56:BL56"/>
    <mergeCell ref="BE57:BL57"/>
    <mergeCell ref="AW100:BD100"/>
    <mergeCell ref="AW103:BD103"/>
    <mergeCell ref="AW101:BD102"/>
    <mergeCell ref="AW81:BD81"/>
    <mergeCell ref="AW82:BD82"/>
    <mergeCell ref="AW87:BD87"/>
    <mergeCell ref="AW90:BD90"/>
    <mergeCell ref="BE44:BL44"/>
    <mergeCell ref="BE47:BL47"/>
    <mergeCell ref="BE45:BL46"/>
    <mergeCell ref="BE41:BL41"/>
    <mergeCell ref="BE42:BL42"/>
    <mergeCell ref="BE43:BL43"/>
    <mergeCell ref="BE76:BL76"/>
    <mergeCell ref="BE77:BL77"/>
    <mergeCell ref="BE61:BL61"/>
    <mergeCell ref="BE62:BL62"/>
    <mergeCell ref="BE74:BL74"/>
    <mergeCell ref="BE70:BL71"/>
    <mergeCell ref="BE72:BL73"/>
    <mergeCell ref="BE67:BL67"/>
    <mergeCell ref="BE68:BL68"/>
    <mergeCell ref="BE69:BL69"/>
    <mergeCell ref="BU43:CB43"/>
    <mergeCell ref="BE125:BL125"/>
    <mergeCell ref="BE126:BL126"/>
    <mergeCell ref="BE127:BL127"/>
    <mergeCell ref="A125:AJ125"/>
    <mergeCell ref="BE85:BL85"/>
    <mergeCell ref="BE81:BL81"/>
    <mergeCell ref="BE82:BL82"/>
    <mergeCell ref="BE83:BL83"/>
    <mergeCell ref="BE90:BL90"/>
    <mergeCell ref="A126:AJ126"/>
    <mergeCell ref="BE124:BL124"/>
    <mergeCell ref="BU57:CB57"/>
    <mergeCell ref="BU58:CB58"/>
    <mergeCell ref="BU74:CB74"/>
    <mergeCell ref="BE86:BL86"/>
    <mergeCell ref="BE87:BL87"/>
    <mergeCell ref="BE78:BL78"/>
    <mergeCell ref="BE80:BL80"/>
    <mergeCell ref="BE63:BL63"/>
    <mergeCell ref="BU55:CB55"/>
    <mergeCell ref="BU56:CB56"/>
    <mergeCell ref="BU61:CB61"/>
    <mergeCell ref="AW111:BD111"/>
    <mergeCell ref="AW114:BD114"/>
    <mergeCell ref="BU62:CB62"/>
    <mergeCell ref="BU63:CB63"/>
    <mergeCell ref="BE64:BL65"/>
    <mergeCell ref="BE79:BL79"/>
    <mergeCell ref="BE75:BL75"/>
    <mergeCell ref="BU76:CB76"/>
    <mergeCell ref="BU86:CB86"/>
    <mergeCell ref="BU87:CB87"/>
    <mergeCell ref="BU80:CB80"/>
    <mergeCell ref="BU81:CB81"/>
    <mergeCell ref="BU79:CB79"/>
    <mergeCell ref="BU77:CB77"/>
    <mergeCell ref="BU78:CB78"/>
    <mergeCell ref="BU66:CB66"/>
    <mergeCell ref="BU64:CB65"/>
    <mergeCell ref="BE121:BL122"/>
    <mergeCell ref="BE119:BL119"/>
    <mergeCell ref="BE120:BL120"/>
    <mergeCell ref="BE118:BL118"/>
    <mergeCell ref="BU84:CB84"/>
    <mergeCell ref="BU85:CB85"/>
    <mergeCell ref="BU69:CB69"/>
    <mergeCell ref="BU75:CB75"/>
    <mergeCell ref="BE91:BL91"/>
    <mergeCell ref="BE96:BL96"/>
    <mergeCell ref="BE84:BL84"/>
    <mergeCell ref="BU100:CB100"/>
    <mergeCell ref="BU90:CB90"/>
    <mergeCell ref="BU96:CB96"/>
    <mergeCell ref="BU97:CB97"/>
    <mergeCell ref="BM86:BT86"/>
    <mergeCell ref="BM87:BT87"/>
    <mergeCell ref="BM88:BT89"/>
    <mergeCell ref="BU103:CB103"/>
    <mergeCell ref="BU110:CB110"/>
    <mergeCell ref="BE111:BL111"/>
    <mergeCell ref="BE101:BL102"/>
    <mergeCell ref="BE104:BL104"/>
    <mergeCell ref="BU92:CB92"/>
    <mergeCell ref="BU95:CB95"/>
    <mergeCell ref="BU101:CB102"/>
    <mergeCell ref="BU104:CB104"/>
    <mergeCell ref="BM96:BT96"/>
    <mergeCell ref="A127:AJ127"/>
    <mergeCell ref="A124:AJ124"/>
    <mergeCell ref="AK121:AN121"/>
    <mergeCell ref="BE112:BL113"/>
    <mergeCell ref="BE114:BL114"/>
    <mergeCell ref="AW112:BD113"/>
    <mergeCell ref="BE123:BL123"/>
    <mergeCell ref="AW124:BD124"/>
    <mergeCell ref="AW125:BD125"/>
    <mergeCell ref="BE116:BL117"/>
    <mergeCell ref="BE109:BL109"/>
    <mergeCell ref="BE110:BL110"/>
    <mergeCell ref="AW107:BD107"/>
    <mergeCell ref="AW108:BD108"/>
    <mergeCell ref="AW109:BD109"/>
    <mergeCell ref="AK123:AN123"/>
    <mergeCell ref="AO107:AU107"/>
    <mergeCell ref="AO108:AU108"/>
    <mergeCell ref="AO113:AU113"/>
    <mergeCell ref="AO114:AU114"/>
    <mergeCell ref="AK127:AN127"/>
    <mergeCell ref="AK122:AN122"/>
    <mergeCell ref="BU111:CB111"/>
    <mergeCell ref="BU98:CB98"/>
    <mergeCell ref="BU99:CB99"/>
    <mergeCell ref="AK118:AN118"/>
    <mergeCell ref="AW123:BD123"/>
    <mergeCell ref="AW121:BD122"/>
    <mergeCell ref="BE105:BL106"/>
    <mergeCell ref="AW126:BD126"/>
    <mergeCell ref="AO127:AU127"/>
    <mergeCell ref="BU107:CB107"/>
    <mergeCell ref="BU108:CB108"/>
    <mergeCell ref="BE103:BL103"/>
    <mergeCell ref="AW127:BD127"/>
    <mergeCell ref="AO117:AU117"/>
    <mergeCell ref="AO118:AU118"/>
    <mergeCell ref="AW119:BD119"/>
    <mergeCell ref="AW120:BD120"/>
    <mergeCell ref="AW110:BD110"/>
    <mergeCell ref="AK126:AN126"/>
    <mergeCell ref="BU124:CB124"/>
    <mergeCell ref="BU125:CB125"/>
    <mergeCell ref="BU118:CB118"/>
    <mergeCell ref="BU116:CB117"/>
    <mergeCell ref="AK119:AN119"/>
    <mergeCell ref="AK120:AN120"/>
    <mergeCell ref="AK116:AN116"/>
    <mergeCell ref="AK117:AN117"/>
    <mergeCell ref="AW118:BD118"/>
    <mergeCell ref="BU88:CB89"/>
    <mergeCell ref="BU123:CB123"/>
    <mergeCell ref="BU121:CB122"/>
    <mergeCell ref="BU119:CB119"/>
    <mergeCell ref="BU120:CB120"/>
    <mergeCell ref="AK125:AN125"/>
    <mergeCell ref="AW116:BD117"/>
    <mergeCell ref="AK124:AN124"/>
    <mergeCell ref="BE107:BL107"/>
    <mergeCell ref="BE108:BL108"/>
    <mergeCell ref="BU126:CB126"/>
    <mergeCell ref="BU127:CB127"/>
    <mergeCell ref="BU114:CB114"/>
    <mergeCell ref="BU115:CB115"/>
    <mergeCell ref="BU112:CB113"/>
    <mergeCell ref="BU109:CB109"/>
    <mergeCell ref="BU72:CB73"/>
    <mergeCell ref="BE39:BL40"/>
    <mergeCell ref="BU39:CB40"/>
    <mergeCell ref="BU50:CB50"/>
    <mergeCell ref="BU51:CB52"/>
    <mergeCell ref="AW51:BD52"/>
    <mergeCell ref="AW41:BD41"/>
    <mergeCell ref="AW42:BD42"/>
    <mergeCell ref="BU44:CB44"/>
    <mergeCell ref="BU47:CB47"/>
    <mergeCell ref="AW38:BD38"/>
    <mergeCell ref="BE53:BL54"/>
    <mergeCell ref="BU53:CB54"/>
    <mergeCell ref="AW59:BD60"/>
    <mergeCell ref="BE59:BL60"/>
    <mergeCell ref="BU59:CB60"/>
    <mergeCell ref="AW53:BD54"/>
    <mergeCell ref="BE58:BL58"/>
    <mergeCell ref="BU41:CB41"/>
    <mergeCell ref="BU42:CB42"/>
    <mergeCell ref="BU105:CB106"/>
    <mergeCell ref="BE97:BL97"/>
    <mergeCell ref="BE98:BL98"/>
    <mergeCell ref="BE99:BL99"/>
    <mergeCell ref="BE100:BL100"/>
    <mergeCell ref="AW39:BD40"/>
    <mergeCell ref="AW88:BD89"/>
    <mergeCell ref="BE88:BL89"/>
    <mergeCell ref="BU91:CB91"/>
    <mergeCell ref="BU67:CB67"/>
    <mergeCell ref="BK20:BT20"/>
    <mergeCell ref="BJ21:BT21"/>
    <mergeCell ref="BK23:BT23"/>
    <mergeCell ref="BU93:CB94"/>
    <mergeCell ref="BE93:BL94"/>
    <mergeCell ref="BU82:CB82"/>
    <mergeCell ref="BU83:CB83"/>
    <mergeCell ref="BU70:CB71"/>
    <mergeCell ref="BU68:CB68"/>
    <mergeCell ref="BU45:CB46"/>
    <mergeCell ref="A134:BX134"/>
    <mergeCell ref="A135:BX135"/>
    <mergeCell ref="A136:BX136"/>
    <mergeCell ref="A137:BX137"/>
    <mergeCell ref="AV29:AV31"/>
    <mergeCell ref="A129:BX129"/>
    <mergeCell ref="A130:BX130"/>
    <mergeCell ref="A131:BX131"/>
    <mergeCell ref="A132:BX132"/>
    <mergeCell ref="A133:BX133"/>
  </mergeCells>
  <printOptions/>
  <pageMargins left="0.3937007874015748" right="0.3937007874015748" top="0.1968503937007874" bottom="0.1968503937007874" header="0.5118110236220472" footer="0.5118110236220472"/>
  <pageSetup horizontalDpi="600" verticalDpi="600" orientation="landscape" paperSize="9" r:id="rId2"/>
  <rowBreaks count="1" manualBreakCount="1">
    <brk id="92" max="255" man="1"/>
  </rowBreaks>
  <drawing r:id="rId1"/>
</worksheet>
</file>

<file path=xl/worksheets/sheet2.xml><?xml version="1.0" encoding="utf-8"?>
<worksheet xmlns="http://schemas.openxmlformats.org/spreadsheetml/2006/main" xmlns:r="http://schemas.openxmlformats.org/officeDocument/2006/relationships">
  <dimension ref="A2:CG80"/>
  <sheetViews>
    <sheetView showGridLines="0" tabSelected="1" zoomScaleSheetLayoutView="100" zoomScalePageLayoutView="0" workbookViewId="0" topLeftCell="A1">
      <pane xSplit="61" ySplit="6" topLeftCell="BJ16" activePane="bottomRight" state="frozen"/>
      <selection pane="topLeft" activeCell="A1" sqref="A1"/>
      <selection pane="topRight" activeCell="BJ1" sqref="BJ1"/>
      <selection pane="bottomLeft" activeCell="A7" sqref="A7"/>
      <selection pane="bottomRight" activeCell="BJ25" sqref="BJ25:BO25"/>
    </sheetView>
  </sheetViews>
  <sheetFormatPr defaultColWidth="1.7109375" defaultRowHeight="15"/>
  <cols>
    <col min="1" max="53" width="1.7109375" style="0" customWidth="1"/>
    <col min="54" max="54" width="1.28515625" style="0" customWidth="1"/>
    <col min="55" max="55" width="1.7109375" style="0" hidden="1" customWidth="1"/>
    <col min="56" max="66" width="1.7109375" style="0" customWidth="1"/>
    <col min="67" max="67" width="2.57421875" style="0" customWidth="1"/>
    <col min="68" max="72" width="1.7109375" style="0" customWidth="1"/>
    <col min="73" max="73" width="2.8515625" style="0" customWidth="1"/>
    <col min="74" max="78" width="1.7109375" style="0" customWidth="1"/>
    <col min="79" max="79" width="3.421875" style="0" customWidth="1"/>
    <col min="80" max="83" width="1.7109375" style="0" customWidth="1"/>
    <col min="84" max="84" width="1.28515625" style="0" customWidth="1"/>
    <col min="85" max="85" width="1.7109375" style="0" hidden="1" customWidth="1"/>
    <col min="86" max="86" width="0.71875" style="0" customWidth="1"/>
  </cols>
  <sheetData>
    <row r="2" spans="6:85" ht="16.5">
      <c r="F2" s="208" t="s">
        <v>215</v>
      </c>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row>
    <row r="3" ht="8.25" customHeight="1"/>
    <row r="4" spans="1:85" ht="15" customHeight="1">
      <c r="A4" s="329" t="s">
        <v>133</v>
      </c>
      <c r="B4" s="330"/>
      <c r="C4" s="330"/>
      <c r="D4" s="330"/>
      <c r="E4" s="330"/>
      <c r="F4" s="329" t="s">
        <v>54</v>
      </c>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3"/>
      <c r="AP4" s="329" t="s">
        <v>56</v>
      </c>
      <c r="AQ4" s="330"/>
      <c r="AR4" s="330"/>
      <c r="AS4" s="330"/>
      <c r="AT4" s="329" t="s">
        <v>55</v>
      </c>
      <c r="AU4" s="330"/>
      <c r="AV4" s="330"/>
      <c r="AW4" s="330"/>
      <c r="AX4" s="312" t="s">
        <v>235</v>
      </c>
      <c r="AY4" s="312"/>
      <c r="AZ4" s="312"/>
      <c r="BA4" s="312"/>
      <c r="BB4" s="312"/>
      <c r="BC4" s="312"/>
      <c r="BD4" s="312"/>
      <c r="BE4" s="312" t="s">
        <v>236</v>
      </c>
      <c r="BF4" s="312"/>
      <c r="BG4" s="312"/>
      <c r="BH4" s="312"/>
      <c r="BI4" s="312"/>
      <c r="BJ4" s="335" t="s">
        <v>18</v>
      </c>
      <c r="BK4" s="336"/>
      <c r="BL4" s="336"/>
      <c r="BM4" s="336"/>
      <c r="BN4" s="336"/>
      <c r="BO4" s="336"/>
      <c r="BP4" s="336"/>
      <c r="BQ4" s="336"/>
      <c r="BR4" s="336"/>
      <c r="BS4" s="336"/>
      <c r="BT4" s="336"/>
      <c r="BU4" s="336"/>
      <c r="BV4" s="336"/>
      <c r="BW4" s="336"/>
      <c r="BX4" s="336"/>
      <c r="BY4" s="336"/>
      <c r="BZ4" s="336"/>
      <c r="CA4" s="336"/>
      <c r="CB4" s="336"/>
      <c r="CC4" s="336"/>
      <c r="CD4" s="336"/>
      <c r="CE4" s="336"/>
      <c r="CF4" s="336"/>
      <c r="CG4" s="337"/>
    </row>
    <row r="5" spans="1:85" ht="15">
      <c r="A5" s="331"/>
      <c r="B5" s="332"/>
      <c r="C5" s="332"/>
      <c r="D5" s="332"/>
      <c r="E5" s="332"/>
      <c r="F5" s="331"/>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4"/>
      <c r="AP5" s="331"/>
      <c r="AQ5" s="332"/>
      <c r="AR5" s="332"/>
      <c r="AS5" s="332"/>
      <c r="AT5" s="331"/>
      <c r="AU5" s="332"/>
      <c r="AV5" s="332"/>
      <c r="AW5" s="332"/>
      <c r="AX5" s="312"/>
      <c r="AY5" s="312"/>
      <c r="AZ5" s="312"/>
      <c r="BA5" s="312"/>
      <c r="BB5" s="312"/>
      <c r="BC5" s="312"/>
      <c r="BD5" s="312"/>
      <c r="BE5" s="312"/>
      <c r="BF5" s="312"/>
      <c r="BG5" s="312"/>
      <c r="BH5" s="312"/>
      <c r="BI5" s="312"/>
      <c r="BJ5" s="338" t="s">
        <v>42</v>
      </c>
      <c r="BK5" s="338"/>
      <c r="BL5" s="339"/>
      <c r="BM5" s="340" t="s">
        <v>162</v>
      </c>
      <c r="BN5" s="341"/>
      <c r="BO5" s="29"/>
      <c r="BP5" s="338" t="s">
        <v>42</v>
      </c>
      <c r="BQ5" s="339"/>
      <c r="BR5" s="339"/>
      <c r="BS5" s="340" t="s">
        <v>163</v>
      </c>
      <c r="BT5" s="341"/>
      <c r="BU5" s="30" t="s">
        <v>39</v>
      </c>
      <c r="BV5" s="338" t="s">
        <v>42</v>
      </c>
      <c r="BW5" s="339"/>
      <c r="BX5" s="339"/>
      <c r="BY5" s="340" t="s">
        <v>214</v>
      </c>
      <c r="BZ5" s="341"/>
      <c r="CA5" s="30" t="s">
        <v>39</v>
      </c>
      <c r="CB5" s="329" t="s">
        <v>73</v>
      </c>
      <c r="CC5" s="330"/>
      <c r="CD5" s="330"/>
      <c r="CE5" s="330"/>
      <c r="CF5" s="330"/>
      <c r="CG5" s="333"/>
    </row>
    <row r="6" spans="1:85" ht="39" customHeight="1">
      <c r="A6" s="331"/>
      <c r="B6" s="332"/>
      <c r="C6" s="332"/>
      <c r="D6" s="332"/>
      <c r="E6" s="332"/>
      <c r="F6" s="331"/>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4"/>
      <c r="AP6" s="331"/>
      <c r="AQ6" s="332"/>
      <c r="AR6" s="332"/>
      <c r="AS6" s="332"/>
      <c r="AT6" s="331"/>
      <c r="AU6" s="332"/>
      <c r="AV6" s="332"/>
      <c r="AW6" s="332"/>
      <c r="AX6" s="312"/>
      <c r="AY6" s="312"/>
      <c r="AZ6" s="312"/>
      <c r="BA6" s="312"/>
      <c r="BB6" s="312"/>
      <c r="BC6" s="312"/>
      <c r="BD6" s="312"/>
      <c r="BE6" s="312"/>
      <c r="BF6" s="312"/>
      <c r="BG6" s="312"/>
      <c r="BH6" s="312"/>
      <c r="BI6" s="312"/>
      <c r="BJ6" s="345" t="s">
        <v>62</v>
      </c>
      <c r="BK6" s="345"/>
      <c r="BL6" s="345"/>
      <c r="BM6" s="345"/>
      <c r="BN6" s="345"/>
      <c r="BO6" s="345"/>
      <c r="BP6" s="345" t="s">
        <v>63</v>
      </c>
      <c r="BQ6" s="345"/>
      <c r="BR6" s="345"/>
      <c r="BS6" s="345"/>
      <c r="BT6" s="345"/>
      <c r="BU6" s="345"/>
      <c r="BV6" s="345" t="s">
        <v>64</v>
      </c>
      <c r="BW6" s="345"/>
      <c r="BX6" s="345"/>
      <c r="BY6" s="345"/>
      <c r="BZ6" s="345"/>
      <c r="CA6" s="346"/>
      <c r="CB6" s="342"/>
      <c r="CC6" s="343"/>
      <c r="CD6" s="343"/>
      <c r="CE6" s="343"/>
      <c r="CF6" s="343"/>
      <c r="CG6" s="344"/>
    </row>
    <row r="7" spans="1:85" ht="13.5" customHeight="1" thickBot="1">
      <c r="A7" s="347" t="s">
        <v>60</v>
      </c>
      <c r="B7" s="348"/>
      <c r="C7" s="348"/>
      <c r="D7" s="348"/>
      <c r="E7" s="349"/>
      <c r="F7" s="335">
        <v>2</v>
      </c>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7"/>
      <c r="AP7" s="350" t="s">
        <v>61</v>
      </c>
      <c r="AQ7" s="351"/>
      <c r="AR7" s="351"/>
      <c r="AS7" s="352"/>
      <c r="AT7" s="350">
        <v>4</v>
      </c>
      <c r="AU7" s="351"/>
      <c r="AV7" s="351"/>
      <c r="AW7" s="352"/>
      <c r="AX7" s="317">
        <v>5</v>
      </c>
      <c r="AY7" s="318"/>
      <c r="AZ7" s="318"/>
      <c r="BA7" s="318"/>
      <c r="BB7" s="318"/>
      <c r="BC7" s="318"/>
      <c r="BD7" s="319"/>
      <c r="BE7" s="317">
        <v>6</v>
      </c>
      <c r="BF7" s="318"/>
      <c r="BG7" s="318"/>
      <c r="BH7" s="318"/>
      <c r="BI7" s="319"/>
      <c r="BJ7" s="317">
        <v>7</v>
      </c>
      <c r="BK7" s="318"/>
      <c r="BL7" s="318"/>
      <c r="BM7" s="318"/>
      <c r="BN7" s="318"/>
      <c r="BO7" s="319"/>
      <c r="BP7" s="361">
        <v>8</v>
      </c>
      <c r="BQ7" s="361"/>
      <c r="BR7" s="361"/>
      <c r="BS7" s="361"/>
      <c r="BT7" s="361"/>
      <c r="BU7" s="361"/>
      <c r="BV7" s="361">
        <v>9</v>
      </c>
      <c r="BW7" s="361"/>
      <c r="BX7" s="361"/>
      <c r="BY7" s="361"/>
      <c r="BZ7" s="361"/>
      <c r="CA7" s="361"/>
      <c r="CB7" s="361">
        <v>10</v>
      </c>
      <c r="CC7" s="361"/>
      <c r="CD7" s="361"/>
      <c r="CE7" s="361"/>
      <c r="CF7" s="361"/>
      <c r="CG7" s="361"/>
    </row>
    <row r="8" spans="1:85" ht="15">
      <c r="A8" s="354" t="s">
        <v>57</v>
      </c>
      <c r="B8" s="355"/>
      <c r="C8" s="355"/>
      <c r="D8" s="355"/>
      <c r="E8" s="354"/>
      <c r="F8" s="323" t="s">
        <v>216</v>
      </c>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4"/>
      <c r="AP8" s="356">
        <v>260000</v>
      </c>
      <c r="AQ8" s="357"/>
      <c r="AR8" s="357"/>
      <c r="AS8" s="357"/>
      <c r="AT8" s="320" t="s">
        <v>44</v>
      </c>
      <c r="AU8" s="320"/>
      <c r="AV8" s="320"/>
      <c r="AW8" s="320"/>
      <c r="AX8" s="313" t="s">
        <v>155</v>
      </c>
      <c r="AY8" s="313"/>
      <c r="AZ8" s="313"/>
      <c r="BA8" s="313"/>
      <c r="BB8" s="313"/>
      <c r="BC8" s="313"/>
      <c r="BD8" s="313"/>
      <c r="BE8" s="313" t="s">
        <v>155</v>
      </c>
      <c r="BF8" s="313"/>
      <c r="BG8" s="313"/>
      <c r="BH8" s="313"/>
      <c r="BI8" s="313"/>
      <c r="BJ8" s="358">
        <f>'Раздел 1'!AW104</f>
        <v>4075800</v>
      </c>
      <c r="BK8" s="358"/>
      <c r="BL8" s="358"/>
      <c r="BM8" s="358"/>
      <c r="BN8" s="358"/>
      <c r="BO8" s="358"/>
      <c r="BP8" s="358">
        <f>'Раздел 1'!BE104</f>
        <v>3891300</v>
      </c>
      <c r="BQ8" s="358"/>
      <c r="BR8" s="358"/>
      <c r="BS8" s="358"/>
      <c r="BT8" s="358"/>
      <c r="BU8" s="358"/>
      <c r="BV8" s="358">
        <f>'Раздел 1'!BM104</f>
        <v>3891300</v>
      </c>
      <c r="BW8" s="358"/>
      <c r="BX8" s="358"/>
      <c r="BY8" s="358"/>
      <c r="BZ8" s="358"/>
      <c r="CA8" s="358"/>
      <c r="CB8" s="359"/>
      <c r="CC8" s="359"/>
      <c r="CD8" s="359"/>
      <c r="CE8" s="359"/>
      <c r="CF8" s="359"/>
      <c r="CG8" s="360"/>
    </row>
    <row r="9" spans="1:85" ht="15">
      <c r="A9" s="290" t="s">
        <v>156</v>
      </c>
      <c r="B9" s="291"/>
      <c r="C9" s="291"/>
      <c r="D9" s="291"/>
      <c r="E9" s="292"/>
      <c r="F9" s="321" t="s">
        <v>19</v>
      </c>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2"/>
      <c r="AP9" s="279">
        <v>261000</v>
      </c>
      <c r="AQ9" s="269"/>
      <c r="AR9" s="269"/>
      <c r="AS9" s="270"/>
      <c r="AT9" s="268" t="s">
        <v>44</v>
      </c>
      <c r="AU9" s="269"/>
      <c r="AV9" s="269"/>
      <c r="AW9" s="270"/>
      <c r="AX9" s="275" t="s">
        <v>155</v>
      </c>
      <c r="AY9" s="276"/>
      <c r="AZ9" s="276"/>
      <c r="BA9" s="276"/>
      <c r="BB9" s="276"/>
      <c r="BC9" s="276"/>
      <c r="BD9" s="277"/>
      <c r="BE9" s="275" t="s">
        <v>155</v>
      </c>
      <c r="BF9" s="276"/>
      <c r="BG9" s="276"/>
      <c r="BH9" s="276"/>
      <c r="BI9" s="277"/>
      <c r="BJ9" s="234"/>
      <c r="BK9" s="235"/>
      <c r="BL9" s="235"/>
      <c r="BM9" s="235"/>
      <c r="BN9" s="235"/>
      <c r="BO9" s="236"/>
      <c r="BP9" s="234"/>
      <c r="BQ9" s="235"/>
      <c r="BR9" s="235"/>
      <c r="BS9" s="235"/>
      <c r="BT9" s="235"/>
      <c r="BU9" s="235"/>
      <c r="BV9" s="234"/>
      <c r="BW9" s="235"/>
      <c r="BX9" s="235"/>
      <c r="BY9" s="235"/>
      <c r="BZ9" s="235"/>
      <c r="CA9" s="235"/>
      <c r="CB9" s="380"/>
      <c r="CC9" s="381"/>
      <c r="CD9" s="381"/>
      <c r="CE9" s="381"/>
      <c r="CF9" s="381"/>
      <c r="CG9" s="382"/>
    </row>
    <row r="10" spans="1:85" ht="105.75" customHeight="1">
      <c r="A10" s="307"/>
      <c r="B10" s="308"/>
      <c r="C10" s="308"/>
      <c r="D10" s="308"/>
      <c r="E10" s="309"/>
      <c r="F10" s="325" t="s">
        <v>217</v>
      </c>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06"/>
      <c r="AQ10" s="272"/>
      <c r="AR10" s="272"/>
      <c r="AS10" s="273"/>
      <c r="AT10" s="271"/>
      <c r="AU10" s="272"/>
      <c r="AV10" s="272"/>
      <c r="AW10" s="273"/>
      <c r="AX10" s="314"/>
      <c r="AY10" s="315"/>
      <c r="AZ10" s="315"/>
      <c r="BA10" s="315"/>
      <c r="BB10" s="315"/>
      <c r="BC10" s="315"/>
      <c r="BD10" s="316"/>
      <c r="BE10" s="314"/>
      <c r="BF10" s="315"/>
      <c r="BG10" s="315"/>
      <c r="BH10" s="315"/>
      <c r="BI10" s="316"/>
      <c r="BJ10" s="237"/>
      <c r="BK10" s="238"/>
      <c r="BL10" s="238"/>
      <c r="BM10" s="238"/>
      <c r="BN10" s="238"/>
      <c r="BO10" s="239"/>
      <c r="BP10" s="237"/>
      <c r="BQ10" s="238"/>
      <c r="BR10" s="238"/>
      <c r="BS10" s="238"/>
      <c r="BT10" s="238"/>
      <c r="BU10" s="238"/>
      <c r="BV10" s="237"/>
      <c r="BW10" s="238"/>
      <c r="BX10" s="238"/>
      <c r="BY10" s="238"/>
      <c r="BZ10" s="238"/>
      <c r="CA10" s="238"/>
      <c r="CB10" s="383"/>
      <c r="CC10" s="384"/>
      <c r="CD10" s="384"/>
      <c r="CE10" s="384"/>
      <c r="CF10" s="384"/>
      <c r="CG10" s="385"/>
    </row>
    <row r="11" spans="1:85" ht="33" customHeight="1">
      <c r="A11" s="253" t="s">
        <v>157</v>
      </c>
      <c r="B11" s="353"/>
      <c r="C11" s="353"/>
      <c r="D11" s="353"/>
      <c r="E11" s="253"/>
      <c r="F11" s="327" t="s">
        <v>218</v>
      </c>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8"/>
      <c r="AP11" s="280">
        <v>262000</v>
      </c>
      <c r="AQ11" s="281"/>
      <c r="AR11" s="281"/>
      <c r="AS11" s="281"/>
      <c r="AT11" s="281" t="s">
        <v>44</v>
      </c>
      <c r="AU11" s="281"/>
      <c r="AV11" s="281"/>
      <c r="AW11" s="281"/>
      <c r="AX11" s="297" t="s">
        <v>155</v>
      </c>
      <c r="AY11" s="297"/>
      <c r="AZ11" s="297"/>
      <c r="BA11" s="297"/>
      <c r="BB11" s="297"/>
      <c r="BC11" s="297"/>
      <c r="BD11" s="297"/>
      <c r="BE11" s="297" t="s">
        <v>155</v>
      </c>
      <c r="BF11" s="297"/>
      <c r="BG11" s="297"/>
      <c r="BH11" s="297"/>
      <c r="BI11" s="297"/>
      <c r="BJ11" s="225"/>
      <c r="BK11" s="225"/>
      <c r="BL11" s="225"/>
      <c r="BM11" s="225"/>
      <c r="BN11" s="225"/>
      <c r="BO11" s="225"/>
      <c r="BP11" s="225"/>
      <c r="BQ11" s="225"/>
      <c r="BR11" s="225"/>
      <c r="BS11" s="225"/>
      <c r="BT11" s="225"/>
      <c r="BU11" s="225"/>
      <c r="BV11" s="225"/>
      <c r="BW11" s="225"/>
      <c r="BX11" s="225"/>
      <c r="BY11" s="225"/>
      <c r="BZ11" s="225"/>
      <c r="CA11" s="225"/>
      <c r="CB11" s="226"/>
      <c r="CC11" s="226"/>
      <c r="CD11" s="226"/>
      <c r="CE11" s="226"/>
      <c r="CF11" s="226"/>
      <c r="CG11" s="227"/>
    </row>
    <row r="12" spans="1:85" ht="33.75" customHeight="1">
      <c r="A12" s="253" t="s">
        <v>158</v>
      </c>
      <c r="B12" s="253"/>
      <c r="C12" s="253"/>
      <c r="D12" s="253"/>
      <c r="E12" s="253"/>
      <c r="F12" s="327" t="s">
        <v>219</v>
      </c>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8"/>
      <c r="AP12" s="280">
        <v>263000</v>
      </c>
      <c r="AQ12" s="281"/>
      <c r="AR12" s="281"/>
      <c r="AS12" s="281"/>
      <c r="AT12" s="281" t="s">
        <v>44</v>
      </c>
      <c r="AU12" s="281"/>
      <c r="AV12" s="281"/>
      <c r="AW12" s="281"/>
      <c r="AX12" s="297" t="s">
        <v>155</v>
      </c>
      <c r="AY12" s="297"/>
      <c r="AZ12" s="297"/>
      <c r="BA12" s="297"/>
      <c r="BB12" s="297"/>
      <c r="BC12" s="297"/>
      <c r="BD12" s="297"/>
      <c r="BE12" s="297" t="s">
        <v>155</v>
      </c>
      <c r="BF12" s="297"/>
      <c r="BG12" s="297"/>
      <c r="BH12" s="297"/>
      <c r="BI12" s="297"/>
      <c r="BJ12" s="225">
        <f>BJ13+BJ19</f>
        <v>255319.71000000002</v>
      </c>
      <c r="BK12" s="225"/>
      <c r="BL12" s="225"/>
      <c r="BM12" s="225"/>
      <c r="BN12" s="225"/>
      <c r="BO12" s="225"/>
      <c r="BP12" s="225">
        <f>BP13+BP19</f>
        <v>0</v>
      </c>
      <c r="BQ12" s="225"/>
      <c r="BR12" s="225"/>
      <c r="BS12" s="225"/>
      <c r="BT12" s="225"/>
      <c r="BU12" s="225"/>
      <c r="BV12" s="225">
        <f>BV13+BV19</f>
        <v>0</v>
      </c>
      <c r="BW12" s="225"/>
      <c r="BX12" s="225"/>
      <c r="BY12" s="225"/>
      <c r="BZ12" s="225"/>
      <c r="CA12" s="225"/>
      <c r="CB12" s="226"/>
      <c r="CC12" s="226"/>
      <c r="CD12" s="226"/>
      <c r="CE12" s="226"/>
      <c r="CF12" s="226"/>
      <c r="CG12" s="227"/>
    </row>
    <row r="13" spans="1:85" ht="15">
      <c r="A13" s="254"/>
      <c r="B13" s="254"/>
      <c r="C13" s="254"/>
      <c r="D13" s="254"/>
      <c r="E13" s="254"/>
      <c r="F13" s="363" t="s">
        <v>19</v>
      </c>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4"/>
      <c r="AP13" s="251"/>
      <c r="AQ13" s="252"/>
      <c r="AR13" s="252"/>
      <c r="AS13" s="252"/>
      <c r="AT13" s="243" t="s">
        <v>44</v>
      </c>
      <c r="AU13" s="244"/>
      <c r="AV13" s="244"/>
      <c r="AW13" s="245"/>
      <c r="AX13" s="243" t="s">
        <v>44</v>
      </c>
      <c r="AY13" s="244"/>
      <c r="AZ13" s="244"/>
      <c r="BA13" s="244"/>
      <c r="BB13" s="244"/>
      <c r="BC13" s="244"/>
      <c r="BD13" s="245"/>
      <c r="BE13" s="243" t="s">
        <v>44</v>
      </c>
      <c r="BF13" s="244"/>
      <c r="BG13" s="244"/>
      <c r="BH13" s="244"/>
      <c r="BI13" s="245"/>
      <c r="BJ13" s="234">
        <f>123501.74+1735.94</f>
        <v>125237.68000000001</v>
      </c>
      <c r="BK13" s="235"/>
      <c r="BL13" s="235"/>
      <c r="BM13" s="235"/>
      <c r="BN13" s="235"/>
      <c r="BO13" s="236"/>
      <c r="BP13" s="234"/>
      <c r="BQ13" s="235"/>
      <c r="BR13" s="235"/>
      <c r="BS13" s="235"/>
      <c r="BT13" s="235"/>
      <c r="BU13" s="236"/>
      <c r="BV13" s="234"/>
      <c r="BW13" s="235"/>
      <c r="BX13" s="235"/>
      <c r="BY13" s="235"/>
      <c r="BZ13" s="235"/>
      <c r="CA13" s="236"/>
      <c r="CB13" s="228"/>
      <c r="CC13" s="229"/>
      <c r="CD13" s="229"/>
      <c r="CE13" s="229"/>
      <c r="CF13" s="229"/>
      <c r="CG13" s="230"/>
    </row>
    <row r="14" spans="1:85" ht="15">
      <c r="A14" s="250" t="s">
        <v>134</v>
      </c>
      <c r="B14" s="250"/>
      <c r="C14" s="250"/>
      <c r="D14" s="250"/>
      <c r="E14" s="250"/>
      <c r="F14" s="371" t="s">
        <v>135</v>
      </c>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2"/>
      <c r="AP14" s="249">
        <v>263100</v>
      </c>
      <c r="AQ14" s="250"/>
      <c r="AR14" s="250"/>
      <c r="AS14" s="250"/>
      <c r="AT14" s="246"/>
      <c r="AU14" s="247"/>
      <c r="AV14" s="247"/>
      <c r="AW14" s="248"/>
      <c r="AX14" s="246"/>
      <c r="AY14" s="247"/>
      <c r="AZ14" s="247"/>
      <c r="BA14" s="247"/>
      <c r="BB14" s="247"/>
      <c r="BC14" s="247"/>
      <c r="BD14" s="248"/>
      <c r="BE14" s="246"/>
      <c r="BF14" s="247"/>
      <c r="BG14" s="247"/>
      <c r="BH14" s="247"/>
      <c r="BI14" s="248"/>
      <c r="BJ14" s="237"/>
      <c r="BK14" s="238"/>
      <c r="BL14" s="238"/>
      <c r="BM14" s="238"/>
      <c r="BN14" s="238"/>
      <c r="BO14" s="239"/>
      <c r="BP14" s="237"/>
      <c r="BQ14" s="238"/>
      <c r="BR14" s="238"/>
      <c r="BS14" s="238"/>
      <c r="BT14" s="238"/>
      <c r="BU14" s="239"/>
      <c r="BV14" s="237"/>
      <c r="BW14" s="238"/>
      <c r="BX14" s="238"/>
      <c r="BY14" s="238"/>
      <c r="BZ14" s="238"/>
      <c r="CA14" s="239"/>
      <c r="CB14" s="231"/>
      <c r="CC14" s="232"/>
      <c r="CD14" s="232"/>
      <c r="CE14" s="232"/>
      <c r="CF14" s="232"/>
      <c r="CG14" s="233"/>
    </row>
    <row r="15" spans="1:85" ht="15">
      <c r="A15" s="290"/>
      <c r="B15" s="291"/>
      <c r="C15" s="291"/>
      <c r="D15" s="291"/>
      <c r="E15" s="292"/>
      <c r="F15" s="288" t="s">
        <v>220</v>
      </c>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9"/>
      <c r="AP15" s="279"/>
      <c r="AQ15" s="269"/>
      <c r="AR15" s="269"/>
      <c r="AS15" s="270"/>
      <c r="AT15" s="268"/>
      <c r="AU15" s="269"/>
      <c r="AV15" s="269"/>
      <c r="AW15" s="270"/>
      <c r="AX15" s="275"/>
      <c r="AY15" s="276"/>
      <c r="AZ15" s="276"/>
      <c r="BA15" s="276"/>
      <c r="BB15" s="276"/>
      <c r="BC15" s="276"/>
      <c r="BD15" s="277"/>
      <c r="BE15" s="275"/>
      <c r="BF15" s="276"/>
      <c r="BG15" s="276"/>
      <c r="BH15" s="276"/>
      <c r="BI15" s="277"/>
      <c r="BJ15" s="234"/>
      <c r="BK15" s="235"/>
      <c r="BL15" s="235"/>
      <c r="BM15" s="235"/>
      <c r="BN15" s="235"/>
      <c r="BO15" s="236"/>
      <c r="BP15" s="234"/>
      <c r="BQ15" s="235"/>
      <c r="BR15" s="235"/>
      <c r="BS15" s="235"/>
      <c r="BT15" s="235"/>
      <c r="BU15" s="236"/>
      <c r="BV15" s="234"/>
      <c r="BW15" s="235"/>
      <c r="BX15" s="235"/>
      <c r="BY15" s="235"/>
      <c r="BZ15" s="235"/>
      <c r="CA15" s="236"/>
      <c r="CB15" s="228"/>
      <c r="CC15" s="229"/>
      <c r="CD15" s="229"/>
      <c r="CE15" s="229"/>
      <c r="CF15" s="229"/>
      <c r="CG15" s="230"/>
    </row>
    <row r="16" spans="1:85" ht="15">
      <c r="A16" s="253"/>
      <c r="B16" s="253"/>
      <c r="C16" s="253"/>
      <c r="D16" s="253"/>
      <c r="E16" s="25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4"/>
      <c r="AP16" s="280"/>
      <c r="AQ16" s="281"/>
      <c r="AR16" s="281"/>
      <c r="AS16" s="281"/>
      <c r="AT16" s="281"/>
      <c r="AU16" s="281"/>
      <c r="AV16" s="281"/>
      <c r="AW16" s="281"/>
      <c r="AX16" s="297"/>
      <c r="AY16" s="297"/>
      <c r="AZ16" s="297"/>
      <c r="BA16" s="297"/>
      <c r="BB16" s="297"/>
      <c r="BC16" s="297"/>
      <c r="BD16" s="297"/>
      <c r="BE16" s="297"/>
      <c r="BF16" s="297"/>
      <c r="BG16" s="297"/>
      <c r="BH16" s="297"/>
      <c r="BI16" s="297"/>
      <c r="BJ16" s="225"/>
      <c r="BK16" s="225"/>
      <c r="BL16" s="225"/>
      <c r="BM16" s="225"/>
      <c r="BN16" s="225"/>
      <c r="BO16" s="225"/>
      <c r="BP16" s="225"/>
      <c r="BQ16" s="225"/>
      <c r="BR16" s="225"/>
      <c r="BS16" s="225"/>
      <c r="BT16" s="225"/>
      <c r="BU16" s="225"/>
      <c r="BV16" s="225"/>
      <c r="BW16" s="225"/>
      <c r="BX16" s="225"/>
      <c r="BY16" s="225"/>
      <c r="BZ16" s="225"/>
      <c r="CA16" s="225"/>
      <c r="CB16" s="226"/>
      <c r="CC16" s="226"/>
      <c r="CD16" s="226"/>
      <c r="CE16" s="226"/>
      <c r="CF16" s="226"/>
      <c r="CG16" s="227"/>
    </row>
    <row r="17" spans="1:85" ht="13.5" customHeight="1">
      <c r="A17" s="290"/>
      <c r="B17" s="291"/>
      <c r="C17" s="291"/>
      <c r="D17" s="291"/>
      <c r="E17" s="292"/>
      <c r="F17" s="289" t="s">
        <v>221</v>
      </c>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1"/>
      <c r="AP17" s="279"/>
      <c r="AQ17" s="269"/>
      <c r="AR17" s="269"/>
      <c r="AS17" s="270"/>
      <c r="AT17" s="268"/>
      <c r="AU17" s="269"/>
      <c r="AV17" s="269"/>
      <c r="AW17" s="270"/>
      <c r="AX17" s="275"/>
      <c r="AY17" s="276"/>
      <c r="AZ17" s="276"/>
      <c r="BA17" s="276"/>
      <c r="BB17" s="276"/>
      <c r="BC17" s="276"/>
      <c r="BD17" s="277"/>
      <c r="BE17" s="275"/>
      <c r="BF17" s="276"/>
      <c r="BG17" s="276"/>
      <c r="BH17" s="276"/>
      <c r="BI17" s="277"/>
      <c r="BJ17" s="234"/>
      <c r="BK17" s="235"/>
      <c r="BL17" s="235"/>
      <c r="BM17" s="235"/>
      <c r="BN17" s="235"/>
      <c r="BO17" s="236"/>
      <c r="BP17" s="234"/>
      <c r="BQ17" s="235"/>
      <c r="BR17" s="235"/>
      <c r="BS17" s="235"/>
      <c r="BT17" s="235"/>
      <c r="BU17" s="236"/>
      <c r="BV17" s="234"/>
      <c r="BW17" s="235"/>
      <c r="BX17" s="235"/>
      <c r="BY17" s="235"/>
      <c r="BZ17" s="235"/>
      <c r="CA17" s="236"/>
      <c r="CB17" s="228"/>
      <c r="CC17" s="229"/>
      <c r="CD17" s="229"/>
      <c r="CE17" s="229"/>
      <c r="CF17" s="229"/>
      <c r="CG17" s="230"/>
    </row>
    <row r="18" spans="1:85" ht="15">
      <c r="A18" s="253"/>
      <c r="B18" s="253"/>
      <c r="C18" s="253"/>
      <c r="D18" s="253"/>
      <c r="E18" s="25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4"/>
      <c r="AP18" s="280"/>
      <c r="AQ18" s="281"/>
      <c r="AR18" s="281"/>
      <c r="AS18" s="281"/>
      <c r="AT18" s="281"/>
      <c r="AU18" s="281"/>
      <c r="AV18" s="281"/>
      <c r="AW18" s="281"/>
      <c r="AX18" s="297"/>
      <c r="AY18" s="297"/>
      <c r="AZ18" s="297"/>
      <c r="BA18" s="297"/>
      <c r="BB18" s="297"/>
      <c r="BC18" s="297"/>
      <c r="BD18" s="297"/>
      <c r="BE18" s="297"/>
      <c r="BF18" s="297"/>
      <c r="BG18" s="297"/>
      <c r="BH18" s="297"/>
      <c r="BI18" s="297"/>
      <c r="BJ18" s="225"/>
      <c r="BK18" s="225"/>
      <c r="BL18" s="225"/>
      <c r="BM18" s="225"/>
      <c r="BN18" s="225"/>
      <c r="BO18" s="225"/>
      <c r="BP18" s="225"/>
      <c r="BQ18" s="225"/>
      <c r="BR18" s="225"/>
      <c r="BS18" s="225"/>
      <c r="BT18" s="225"/>
      <c r="BU18" s="225"/>
      <c r="BV18" s="225"/>
      <c r="BW18" s="225"/>
      <c r="BX18" s="225"/>
      <c r="BY18" s="225"/>
      <c r="BZ18" s="225"/>
      <c r="CA18" s="225"/>
      <c r="CB18" s="226"/>
      <c r="CC18" s="226"/>
      <c r="CD18" s="226"/>
      <c r="CE18" s="226"/>
      <c r="CF18" s="226"/>
      <c r="CG18" s="227"/>
    </row>
    <row r="19" spans="1:85" ht="15">
      <c r="A19" s="242" t="s">
        <v>136</v>
      </c>
      <c r="B19" s="242"/>
      <c r="C19" s="242"/>
      <c r="D19" s="242"/>
      <c r="E19" s="242"/>
      <c r="F19" s="298" t="s">
        <v>34</v>
      </c>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9"/>
      <c r="AP19" s="278">
        <v>263200</v>
      </c>
      <c r="AQ19" s="242"/>
      <c r="AR19" s="242"/>
      <c r="AS19" s="242"/>
      <c r="AT19" s="242" t="s">
        <v>44</v>
      </c>
      <c r="AU19" s="242"/>
      <c r="AV19" s="242"/>
      <c r="AW19" s="242"/>
      <c r="AX19" s="242" t="s">
        <v>44</v>
      </c>
      <c r="AY19" s="242"/>
      <c r="AZ19" s="242"/>
      <c r="BA19" s="242"/>
      <c r="BB19" s="242"/>
      <c r="BC19" s="242"/>
      <c r="BD19" s="242"/>
      <c r="BE19" s="242" t="s">
        <v>44</v>
      </c>
      <c r="BF19" s="242"/>
      <c r="BG19" s="242"/>
      <c r="BH19" s="242"/>
      <c r="BI19" s="242"/>
      <c r="BJ19" s="225">
        <v>130082.03</v>
      </c>
      <c r="BK19" s="225"/>
      <c r="BL19" s="225"/>
      <c r="BM19" s="225"/>
      <c r="BN19" s="225"/>
      <c r="BO19" s="225"/>
      <c r="BP19" s="225"/>
      <c r="BQ19" s="225"/>
      <c r="BR19" s="225"/>
      <c r="BS19" s="225"/>
      <c r="BT19" s="225"/>
      <c r="BU19" s="225"/>
      <c r="BV19" s="225"/>
      <c r="BW19" s="225"/>
      <c r="BX19" s="225"/>
      <c r="BY19" s="225"/>
      <c r="BZ19" s="225"/>
      <c r="CA19" s="225"/>
      <c r="CB19" s="226"/>
      <c r="CC19" s="226"/>
      <c r="CD19" s="226"/>
      <c r="CE19" s="226"/>
      <c r="CF19" s="226"/>
      <c r="CG19" s="227"/>
    </row>
    <row r="20" spans="1:85" ht="36.75" customHeight="1">
      <c r="A20" s="242" t="s">
        <v>137</v>
      </c>
      <c r="B20" s="242"/>
      <c r="C20" s="242"/>
      <c r="D20" s="242"/>
      <c r="E20" s="242"/>
      <c r="F20" s="327" t="s">
        <v>222</v>
      </c>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8"/>
      <c r="AP20" s="278">
        <v>264000</v>
      </c>
      <c r="AQ20" s="242"/>
      <c r="AR20" s="242"/>
      <c r="AS20" s="242"/>
      <c r="AT20" s="242" t="s">
        <v>44</v>
      </c>
      <c r="AU20" s="242"/>
      <c r="AV20" s="242"/>
      <c r="AW20" s="242"/>
      <c r="AX20" s="242" t="s">
        <v>44</v>
      </c>
      <c r="AY20" s="242"/>
      <c r="AZ20" s="242"/>
      <c r="BA20" s="242"/>
      <c r="BB20" s="242"/>
      <c r="BC20" s="242"/>
      <c r="BD20" s="242"/>
      <c r="BE20" s="242" t="s">
        <v>44</v>
      </c>
      <c r="BF20" s="242"/>
      <c r="BG20" s="242"/>
      <c r="BH20" s="242"/>
      <c r="BI20" s="242"/>
      <c r="BJ20" s="225">
        <f>BJ8-BJ12</f>
        <v>3820480.29</v>
      </c>
      <c r="BK20" s="225"/>
      <c r="BL20" s="225"/>
      <c r="BM20" s="225"/>
      <c r="BN20" s="225"/>
      <c r="BO20" s="225"/>
      <c r="BP20" s="225">
        <f>BP8-BP12</f>
        <v>3891300</v>
      </c>
      <c r="BQ20" s="225"/>
      <c r="BR20" s="225"/>
      <c r="BS20" s="225"/>
      <c r="BT20" s="225"/>
      <c r="BU20" s="225"/>
      <c r="BV20" s="225">
        <f>BV8-BV12</f>
        <v>3891300</v>
      </c>
      <c r="BW20" s="225"/>
      <c r="BX20" s="225"/>
      <c r="BY20" s="225"/>
      <c r="BZ20" s="225"/>
      <c r="CA20" s="225"/>
      <c r="CB20" s="226"/>
      <c r="CC20" s="226"/>
      <c r="CD20" s="226"/>
      <c r="CE20" s="226"/>
      <c r="CF20" s="226"/>
      <c r="CG20" s="227"/>
    </row>
    <row r="21" spans="1:85" ht="15">
      <c r="A21" s="254"/>
      <c r="B21" s="254"/>
      <c r="C21" s="254"/>
      <c r="D21" s="254"/>
      <c r="E21" s="254"/>
      <c r="F21" s="302" t="s">
        <v>19</v>
      </c>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3"/>
      <c r="AP21" s="251"/>
      <c r="AQ21" s="252"/>
      <c r="AR21" s="252"/>
      <c r="AS21" s="252"/>
      <c r="AT21" s="243" t="s">
        <v>44</v>
      </c>
      <c r="AU21" s="244"/>
      <c r="AV21" s="244"/>
      <c r="AW21" s="245"/>
      <c r="AX21" s="243" t="s">
        <v>44</v>
      </c>
      <c r="AY21" s="244"/>
      <c r="AZ21" s="244"/>
      <c r="BA21" s="244"/>
      <c r="BB21" s="244"/>
      <c r="BC21" s="244"/>
      <c r="BD21" s="245"/>
      <c r="BE21" s="243" t="s">
        <v>44</v>
      </c>
      <c r="BF21" s="244"/>
      <c r="BG21" s="244"/>
      <c r="BH21" s="244"/>
      <c r="BI21" s="245"/>
      <c r="BJ21" s="234">
        <f>BJ23+BJ25</f>
        <v>1311198.26</v>
      </c>
      <c r="BK21" s="235"/>
      <c r="BL21" s="235"/>
      <c r="BM21" s="235"/>
      <c r="BN21" s="235"/>
      <c r="BO21" s="236"/>
      <c r="BP21" s="234">
        <f>BP23+BP25</f>
        <v>1245200</v>
      </c>
      <c r="BQ21" s="235"/>
      <c r="BR21" s="235"/>
      <c r="BS21" s="235"/>
      <c r="BT21" s="235"/>
      <c r="BU21" s="236"/>
      <c r="BV21" s="234">
        <f>BV23+BV25</f>
        <v>1245200</v>
      </c>
      <c r="BW21" s="235"/>
      <c r="BX21" s="235"/>
      <c r="BY21" s="235"/>
      <c r="BZ21" s="235"/>
      <c r="CA21" s="236"/>
      <c r="CB21" s="228"/>
      <c r="CC21" s="229"/>
      <c r="CD21" s="229"/>
      <c r="CE21" s="229"/>
      <c r="CF21" s="229"/>
      <c r="CG21" s="230"/>
    </row>
    <row r="22" spans="1:85" ht="26.25" customHeight="1">
      <c r="A22" s="250" t="s">
        <v>2</v>
      </c>
      <c r="B22" s="250"/>
      <c r="C22" s="250"/>
      <c r="D22" s="250"/>
      <c r="E22" s="250"/>
      <c r="F22" s="304" t="s">
        <v>138</v>
      </c>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5"/>
      <c r="AP22" s="249">
        <v>264100</v>
      </c>
      <c r="AQ22" s="250"/>
      <c r="AR22" s="250"/>
      <c r="AS22" s="250"/>
      <c r="AT22" s="246"/>
      <c r="AU22" s="247"/>
      <c r="AV22" s="247"/>
      <c r="AW22" s="248"/>
      <c r="AX22" s="246"/>
      <c r="AY22" s="247"/>
      <c r="AZ22" s="247"/>
      <c r="BA22" s="247"/>
      <c r="BB22" s="247"/>
      <c r="BC22" s="247"/>
      <c r="BD22" s="248"/>
      <c r="BE22" s="246"/>
      <c r="BF22" s="247"/>
      <c r="BG22" s="247"/>
      <c r="BH22" s="247"/>
      <c r="BI22" s="248"/>
      <c r="BJ22" s="237"/>
      <c r="BK22" s="238"/>
      <c r="BL22" s="238"/>
      <c r="BM22" s="238"/>
      <c r="BN22" s="238"/>
      <c r="BO22" s="239"/>
      <c r="BP22" s="237"/>
      <c r="BQ22" s="238"/>
      <c r="BR22" s="238"/>
      <c r="BS22" s="238"/>
      <c r="BT22" s="238"/>
      <c r="BU22" s="239"/>
      <c r="BV22" s="237"/>
      <c r="BW22" s="238"/>
      <c r="BX22" s="238"/>
      <c r="BY22" s="238"/>
      <c r="BZ22" s="238"/>
      <c r="CA22" s="239"/>
      <c r="CB22" s="231"/>
      <c r="CC22" s="232"/>
      <c r="CD22" s="232"/>
      <c r="CE22" s="232"/>
      <c r="CF22" s="232"/>
      <c r="CG22" s="233"/>
    </row>
    <row r="23" spans="1:85" ht="15">
      <c r="A23" s="243" t="s">
        <v>139</v>
      </c>
      <c r="B23" s="244"/>
      <c r="C23" s="244"/>
      <c r="D23" s="244"/>
      <c r="E23" s="245"/>
      <c r="F23" s="363" t="s">
        <v>19</v>
      </c>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4"/>
      <c r="AP23" s="295">
        <v>264110</v>
      </c>
      <c r="AQ23" s="244"/>
      <c r="AR23" s="244"/>
      <c r="AS23" s="245"/>
      <c r="AT23" s="243" t="s">
        <v>44</v>
      </c>
      <c r="AU23" s="244"/>
      <c r="AV23" s="244"/>
      <c r="AW23" s="245"/>
      <c r="AX23" s="243" t="s">
        <v>44</v>
      </c>
      <c r="AY23" s="244"/>
      <c r="AZ23" s="244"/>
      <c r="BA23" s="244"/>
      <c r="BB23" s="244"/>
      <c r="BC23" s="244"/>
      <c r="BD23" s="245"/>
      <c r="BE23" s="243" t="s">
        <v>44</v>
      </c>
      <c r="BF23" s="244"/>
      <c r="BG23" s="244"/>
      <c r="BH23" s="244"/>
      <c r="BI23" s="245"/>
      <c r="BJ23" s="234">
        <f>1003500+396800+49400-123501.74-15000</f>
        <v>1311198.26</v>
      </c>
      <c r="BK23" s="235"/>
      <c r="BL23" s="235"/>
      <c r="BM23" s="235"/>
      <c r="BN23" s="235"/>
      <c r="BO23" s="236"/>
      <c r="BP23" s="234">
        <f>49400+1195800</f>
        <v>1245200</v>
      </c>
      <c r="BQ23" s="235"/>
      <c r="BR23" s="235"/>
      <c r="BS23" s="235"/>
      <c r="BT23" s="235"/>
      <c r="BU23" s="236"/>
      <c r="BV23" s="234">
        <f>49400+1195800</f>
        <v>1245200</v>
      </c>
      <c r="BW23" s="235"/>
      <c r="BX23" s="235"/>
      <c r="BY23" s="235"/>
      <c r="BZ23" s="235"/>
      <c r="CA23" s="236"/>
      <c r="CB23" s="228"/>
      <c r="CC23" s="229"/>
      <c r="CD23" s="229"/>
      <c r="CE23" s="229"/>
      <c r="CF23" s="229"/>
      <c r="CG23" s="230"/>
    </row>
    <row r="24" spans="1:85" ht="9" customHeight="1">
      <c r="A24" s="246"/>
      <c r="B24" s="247"/>
      <c r="C24" s="247"/>
      <c r="D24" s="247"/>
      <c r="E24" s="248"/>
      <c r="F24" s="371" t="s">
        <v>58</v>
      </c>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2"/>
      <c r="AP24" s="296"/>
      <c r="AQ24" s="247"/>
      <c r="AR24" s="247"/>
      <c r="AS24" s="248"/>
      <c r="AT24" s="246"/>
      <c r="AU24" s="247"/>
      <c r="AV24" s="247"/>
      <c r="AW24" s="248"/>
      <c r="AX24" s="246"/>
      <c r="AY24" s="247"/>
      <c r="AZ24" s="247"/>
      <c r="BA24" s="247"/>
      <c r="BB24" s="247"/>
      <c r="BC24" s="247"/>
      <c r="BD24" s="248"/>
      <c r="BE24" s="246"/>
      <c r="BF24" s="247"/>
      <c r="BG24" s="247"/>
      <c r="BH24" s="247"/>
      <c r="BI24" s="248"/>
      <c r="BJ24" s="237"/>
      <c r="BK24" s="238"/>
      <c r="BL24" s="238"/>
      <c r="BM24" s="238"/>
      <c r="BN24" s="238"/>
      <c r="BO24" s="239"/>
      <c r="BP24" s="237"/>
      <c r="BQ24" s="238"/>
      <c r="BR24" s="238"/>
      <c r="BS24" s="238"/>
      <c r="BT24" s="238"/>
      <c r="BU24" s="239"/>
      <c r="BV24" s="237"/>
      <c r="BW24" s="238"/>
      <c r="BX24" s="238"/>
      <c r="BY24" s="238"/>
      <c r="BZ24" s="238"/>
      <c r="CA24" s="239"/>
      <c r="CB24" s="231"/>
      <c r="CC24" s="232"/>
      <c r="CD24" s="232"/>
      <c r="CE24" s="232"/>
      <c r="CF24" s="232"/>
      <c r="CG24" s="233"/>
    </row>
    <row r="25" spans="1:85" ht="15">
      <c r="A25" s="242" t="s">
        <v>140</v>
      </c>
      <c r="B25" s="242"/>
      <c r="C25" s="242"/>
      <c r="D25" s="242"/>
      <c r="E25" s="242"/>
      <c r="F25" s="298" t="s">
        <v>223</v>
      </c>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9"/>
      <c r="AP25" s="278">
        <v>264120</v>
      </c>
      <c r="AQ25" s="242"/>
      <c r="AR25" s="242"/>
      <c r="AS25" s="242"/>
      <c r="AT25" s="242" t="s">
        <v>44</v>
      </c>
      <c r="AU25" s="242"/>
      <c r="AV25" s="242"/>
      <c r="AW25" s="242"/>
      <c r="AX25" s="242" t="s">
        <v>44</v>
      </c>
      <c r="AY25" s="242"/>
      <c r="AZ25" s="242"/>
      <c r="BA25" s="242"/>
      <c r="BB25" s="242"/>
      <c r="BC25" s="242"/>
      <c r="BD25" s="242"/>
      <c r="BE25" s="242" t="s">
        <v>44</v>
      </c>
      <c r="BF25" s="242"/>
      <c r="BG25" s="242"/>
      <c r="BH25" s="242"/>
      <c r="BI25" s="242"/>
      <c r="BJ25" s="225"/>
      <c r="BK25" s="225"/>
      <c r="BL25" s="225"/>
      <c r="BM25" s="225"/>
      <c r="BN25" s="225"/>
      <c r="BO25" s="225"/>
      <c r="BP25" s="225"/>
      <c r="BQ25" s="225"/>
      <c r="BR25" s="225"/>
      <c r="BS25" s="225"/>
      <c r="BT25" s="225"/>
      <c r="BU25" s="225"/>
      <c r="BV25" s="225"/>
      <c r="BW25" s="225"/>
      <c r="BX25" s="225"/>
      <c r="BY25" s="225"/>
      <c r="BZ25" s="225"/>
      <c r="CA25" s="225"/>
      <c r="CB25" s="226"/>
      <c r="CC25" s="226"/>
      <c r="CD25" s="226"/>
      <c r="CE25" s="226"/>
      <c r="CF25" s="226"/>
      <c r="CG25" s="227"/>
    </row>
    <row r="26" spans="1:85" ht="26.25" customHeight="1">
      <c r="A26" s="242" t="s">
        <v>141</v>
      </c>
      <c r="B26" s="242"/>
      <c r="C26" s="242"/>
      <c r="D26" s="242"/>
      <c r="E26" s="242"/>
      <c r="F26" s="311" t="s">
        <v>142</v>
      </c>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65"/>
      <c r="AP26" s="278">
        <v>264200</v>
      </c>
      <c r="AQ26" s="242"/>
      <c r="AR26" s="242"/>
      <c r="AS26" s="242"/>
      <c r="AT26" s="242" t="s">
        <v>44</v>
      </c>
      <c r="AU26" s="242"/>
      <c r="AV26" s="242"/>
      <c r="AW26" s="242"/>
      <c r="AX26" s="242" t="s">
        <v>44</v>
      </c>
      <c r="AY26" s="242"/>
      <c r="AZ26" s="242"/>
      <c r="BA26" s="242"/>
      <c r="BB26" s="242"/>
      <c r="BC26" s="242"/>
      <c r="BD26" s="242"/>
      <c r="BE26" s="242" t="s">
        <v>44</v>
      </c>
      <c r="BF26" s="242"/>
      <c r="BG26" s="242"/>
      <c r="BH26" s="242"/>
      <c r="BI26" s="242"/>
      <c r="BJ26" s="225">
        <f>BJ27+BJ31</f>
        <v>364364.06</v>
      </c>
      <c r="BK26" s="225"/>
      <c r="BL26" s="225"/>
      <c r="BM26" s="225"/>
      <c r="BN26" s="225"/>
      <c r="BO26" s="225"/>
      <c r="BP26" s="225">
        <f>BP27+BP31</f>
        <v>371100</v>
      </c>
      <c r="BQ26" s="225"/>
      <c r="BR26" s="225"/>
      <c r="BS26" s="225"/>
      <c r="BT26" s="225"/>
      <c r="BU26" s="225"/>
      <c r="BV26" s="225">
        <f>BV27+BV31</f>
        <v>371100</v>
      </c>
      <c r="BW26" s="225"/>
      <c r="BX26" s="225"/>
      <c r="BY26" s="225"/>
      <c r="BZ26" s="225"/>
      <c r="CA26" s="225"/>
      <c r="CB26" s="226"/>
      <c r="CC26" s="226"/>
      <c r="CD26" s="226"/>
      <c r="CE26" s="226"/>
      <c r="CF26" s="226"/>
      <c r="CG26" s="227"/>
    </row>
    <row r="27" spans="1:85" ht="15">
      <c r="A27" s="243" t="s">
        <v>35</v>
      </c>
      <c r="B27" s="244"/>
      <c r="C27" s="244"/>
      <c r="D27" s="244"/>
      <c r="E27" s="245"/>
      <c r="F27" s="302" t="s">
        <v>19</v>
      </c>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3"/>
      <c r="AP27" s="295">
        <v>264210</v>
      </c>
      <c r="AQ27" s="244"/>
      <c r="AR27" s="244"/>
      <c r="AS27" s="245"/>
      <c r="AT27" s="243" t="s">
        <v>44</v>
      </c>
      <c r="AU27" s="244"/>
      <c r="AV27" s="244"/>
      <c r="AW27" s="245"/>
      <c r="AX27" s="243" t="s">
        <v>44</v>
      </c>
      <c r="AY27" s="244"/>
      <c r="AZ27" s="244"/>
      <c r="BA27" s="244"/>
      <c r="BB27" s="244"/>
      <c r="BC27" s="244"/>
      <c r="BD27" s="245"/>
      <c r="BE27" s="243" t="s">
        <v>44</v>
      </c>
      <c r="BF27" s="244"/>
      <c r="BG27" s="244"/>
      <c r="BH27" s="244"/>
      <c r="BI27" s="245"/>
      <c r="BJ27" s="234">
        <f>20000+351100-1735.94-5000</f>
        <v>364364.06</v>
      </c>
      <c r="BK27" s="235"/>
      <c r="BL27" s="235"/>
      <c r="BM27" s="235"/>
      <c r="BN27" s="235"/>
      <c r="BO27" s="236"/>
      <c r="BP27" s="234">
        <f>20000+351100</f>
        <v>371100</v>
      </c>
      <c r="BQ27" s="235"/>
      <c r="BR27" s="235"/>
      <c r="BS27" s="235"/>
      <c r="BT27" s="235"/>
      <c r="BU27" s="236"/>
      <c r="BV27" s="234">
        <f>20000+351100</f>
        <v>371100</v>
      </c>
      <c r="BW27" s="235"/>
      <c r="BX27" s="235"/>
      <c r="BY27" s="235"/>
      <c r="BZ27" s="235"/>
      <c r="CA27" s="236"/>
      <c r="CB27" s="228"/>
      <c r="CC27" s="229"/>
      <c r="CD27" s="229"/>
      <c r="CE27" s="229"/>
      <c r="CF27" s="229"/>
      <c r="CG27" s="230"/>
    </row>
    <row r="28" spans="1:85" ht="15">
      <c r="A28" s="246"/>
      <c r="B28" s="247"/>
      <c r="C28" s="247"/>
      <c r="D28" s="247"/>
      <c r="E28" s="248"/>
      <c r="F28" s="304" t="s">
        <v>58</v>
      </c>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5"/>
      <c r="AP28" s="296"/>
      <c r="AQ28" s="247"/>
      <c r="AR28" s="247"/>
      <c r="AS28" s="248"/>
      <c r="AT28" s="246"/>
      <c r="AU28" s="247"/>
      <c r="AV28" s="247"/>
      <c r="AW28" s="248"/>
      <c r="AX28" s="246"/>
      <c r="AY28" s="247"/>
      <c r="AZ28" s="247"/>
      <c r="BA28" s="247"/>
      <c r="BB28" s="247"/>
      <c r="BC28" s="247"/>
      <c r="BD28" s="248"/>
      <c r="BE28" s="246"/>
      <c r="BF28" s="247"/>
      <c r="BG28" s="247"/>
      <c r="BH28" s="247"/>
      <c r="BI28" s="248"/>
      <c r="BJ28" s="237"/>
      <c r="BK28" s="238"/>
      <c r="BL28" s="238"/>
      <c r="BM28" s="238"/>
      <c r="BN28" s="238"/>
      <c r="BO28" s="239"/>
      <c r="BP28" s="237"/>
      <c r="BQ28" s="238"/>
      <c r="BR28" s="238"/>
      <c r="BS28" s="238"/>
      <c r="BT28" s="238"/>
      <c r="BU28" s="239"/>
      <c r="BV28" s="237"/>
      <c r="BW28" s="238"/>
      <c r="BX28" s="238"/>
      <c r="BY28" s="238"/>
      <c r="BZ28" s="238"/>
      <c r="CA28" s="239"/>
      <c r="CB28" s="231"/>
      <c r="CC28" s="232"/>
      <c r="CD28" s="232"/>
      <c r="CE28" s="232"/>
      <c r="CF28" s="232"/>
      <c r="CG28" s="233"/>
    </row>
    <row r="29" spans="1:85" ht="15">
      <c r="A29" s="290"/>
      <c r="B29" s="291"/>
      <c r="C29" s="291"/>
      <c r="D29" s="291"/>
      <c r="E29" s="292"/>
      <c r="F29" s="288" t="s">
        <v>220</v>
      </c>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9"/>
      <c r="AP29" s="279"/>
      <c r="AQ29" s="269"/>
      <c r="AR29" s="269"/>
      <c r="AS29" s="270"/>
      <c r="AT29" s="243" t="s">
        <v>44</v>
      </c>
      <c r="AU29" s="244"/>
      <c r="AV29" s="244"/>
      <c r="AW29" s="245"/>
      <c r="AX29" s="243"/>
      <c r="AY29" s="244"/>
      <c r="AZ29" s="244"/>
      <c r="BA29" s="244"/>
      <c r="BB29" s="244"/>
      <c r="BC29" s="244"/>
      <c r="BD29" s="245"/>
      <c r="BE29" s="243" t="s">
        <v>44</v>
      </c>
      <c r="BF29" s="244"/>
      <c r="BG29" s="244"/>
      <c r="BH29" s="244"/>
      <c r="BI29" s="245"/>
      <c r="BJ29" s="234"/>
      <c r="BK29" s="235"/>
      <c r="BL29" s="235"/>
      <c r="BM29" s="235"/>
      <c r="BN29" s="235"/>
      <c r="BO29" s="236"/>
      <c r="BP29" s="234"/>
      <c r="BQ29" s="235"/>
      <c r="BR29" s="235"/>
      <c r="BS29" s="235"/>
      <c r="BT29" s="235"/>
      <c r="BU29" s="236"/>
      <c r="BV29" s="234"/>
      <c r="BW29" s="235"/>
      <c r="BX29" s="235"/>
      <c r="BY29" s="235"/>
      <c r="BZ29" s="235"/>
      <c r="CA29" s="236"/>
      <c r="CB29" s="228"/>
      <c r="CC29" s="229"/>
      <c r="CD29" s="229"/>
      <c r="CE29" s="229"/>
      <c r="CF29" s="229"/>
      <c r="CG29" s="230"/>
    </row>
    <row r="30" spans="1:85" ht="15" hidden="1">
      <c r="A30" s="307"/>
      <c r="B30" s="308"/>
      <c r="C30" s="308"/>
      <c r="D30" s="308"/>
      <c r="E30" s="309"/>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7"/>
      <c r="AP30" s="306"/>
      <c r="AQ30" s="272"/>
      <c r="AR30" s="272"/>
      <c r="AS30" s="273"/>
      <c r="AT30" s="246"/>
      <c r="AU30" s="247"/>
      <c r="AV30" s="247"/>
      <c r="AW30" s="248"/>
      <c r="AX30" s="246"/>
      <c r="AY30" s="247"/>
      <c r="AZ30" s="247"/>
      <c r="BA30" s="247"/>
      <c r="BB30" s="247"/>
      <c r="BC30" s="247"/>
      <c r="BD30" s="248"/>
      <c r="BE30" s="246"/>
      <c r="BF30" s="247"/>
      <c r="BG30" s="247"/>
      <c r="BH30" s="247"/>
      <c r="BI30" s="248"/>
      <c r="BJ30" s="237"/>
      <c r="BK30" s="238"/>
      <c r="BL30" s="238"/>
      <c r="BM30" s="238"/>
      <c r="BN30" s="238"/>
      <c r="BO30" s="239"/>
      <c r="BP30" s="237"/>
      <c r="BQ30" s="238"/>
      <c r="BR30" s="238"/>
      <c r="BS30" s="238"/>
      <c r="BT30" s="238"/>
      <c r="BU30" s="239"/>
      <c r="BV30" s="237"/>
      <c r="BW30" s="238"/>
      <c r="BX30" s="238"/>
      <c r="BY30" s="238"/>
      <c r="BZ30" s="238"/>
      <c r="CA30" s="239"/>
      <c r="CB30" s="231"/>
      <c r="CC30" s="232"/>
      <c r="CD30" s="232"/>
      <c r="CE30" s="232"/>
      <c r="CF30" s="232"/>
      <c r="CG30" s="233"/>
    </row>
    <row r="31" spans="1:85" ht="15">
      <c r="A31" s="242" t="s">
        <v>143</v>
      </c>
      <c r="B31" s="242"/>
      <c r="C31" s="242"/>
      <c r="D31" s="242"/>
      <c r="E31" s="242"/>
      <c r="F31" s="284" t="s">
        <v>223</v>
      </c>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5"/>
      <c r="AP31" s="278">
        <v>264220</v>
      </c>
      <c r="AQ31" s="242"/>
      <c r="AR31" s="242"/>
      <c r="AS31" s="242"/>
      <c r="AT31" s="242" t="s">
        <v>44</v>
      </c>
      <c r="AU31" s="242"/>
      <c r="AV31" s="242"/>
      <c r="AW31" s="242"/>
      <c r="AX31" s="242" t="s">
        <v>44</v>
      </c>
      <c r="AY31" s="242"/>
      <c r="AZ31" s="242"/>
      <c r="BA31" s="242"/>
      <c r="BB31" s="242"/>
      <c r="BC31" s="242"/>
      <c r="BD31" s="242"/>
      <c r="BE31" s="242" t="s">
        <v>44</v>
      </c>
      <c r="BF31" s="242"/>
      <c r="BG31" s="242"/>
      <c r="BH31" s="242"/>
      <c r="BI31" s="242"/>
      <c r="BJ31" s="225"/>
      <c r="BK31" s="225"/>
      <c r="BL31" s="225"/>
      <c r="BM31" s="225"/>
      <c r="BN31" s="225"/>
      <c r="BO31" s="225"/>
      <c r="BP31" s="225"/>
      <c r="BQ31" s="225"/>
      <c r="BR31" s="225"/>
      <c r="BS31" s="225"/>
      <c r="BT31" s="225"/>
      <c r="BU31" s="225"/>
      <c r="BV31" s="225"/>
      <c r="BW31" s="225"/>
      <c r="BX31" s="225"/>
      <c r="BY31" s="225"/>
      <c r="BZ31" s="225"/>
      <c r="CA31" s="225"/>
      <c r="CB31" s="226"/>
      <c r="CC31" s="226"/>
      <c r="CD31" s="226"/>
      <c r="CE31" s="226"/>
      <c r="CF31" s="226"/>
      <c r="CG31" s="227"/>
    </row>
    <row r="32" spans="1:85" ht="15">
      <c r="A32" s="242" t="s">
        <v>144</v>
      </c>
      <c r="B32" s="242"/>
      <c r="C32" s="242"/>
      <c r="D32" s="242"/>
      <c r="E32" s="242"/>
      <c r="F32" s="311" t="s">
        <v>224</v>
      </c>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65"/>
      <c r="AP32" s="278">
        <v>264300</v>
      </c>
      <c r="AQ32" s="242"/>
      <c r="AR32" s="242"/>
      <c r="AS32" s="242"/>
      <c r="AT32" s="242" t="s">
        <v>44</v>
      </c>
      <c r="AU32" s="242"/>
      <c r="AV32" s="242"/>
      <c r="AW32" s="242"/>
      <c r="AX32" s="242" t="s">
        <v>44</v>
      </c>
      <c r="AY32" s="242"/>
      <c r="AZ32" s="242"/>
      <c r="BA32" s="242"/>
      <c r="BB32" s="242"/>
      <c r="BC32" s="242"/>
      <c r="BD32" s="242"/>
      <c r="BE32" s="242" t="s">
        <v>44</v>
      </c>
      <c r="BF32" s="242"/>
      <c r="BG32" s="242"/>
      <c r="BH32" s="242"/>
      <c r="BI32" s="242"/>
      <c r="BJ32" s="225"/>
      <c r="BK32" s="225"/>
      <c r="BL32" s="225"/>
      <c r="BM32" s="225"/>
      <c r="BN32" s="225"/>
      <c r="BO32" s="225"/>
      <c r="BP32" s="225"/>
      <c r="BQ32" s="225"/>
      <c r="BR32" s="225"/>
      <c r="BS32" s="225"/>
      <c r="BT32" s="225"/>
      <c r="BU32" s="225"/>
      <c r="BV32" s="225"/>
      <c r="BW32" s="225"/>
      <c r="BX32" s="225"/>
      <c r="BY32" s="225"/>
      <c r="BZ32" s="225"/>
      <c r="CA32" s="225"/>
      <c r="CB32" s="226"/>
      <c r="CC32" s="226"/>
      <c r="CD32" s="226"/>
      <c r="CE32" s="226"/>
      <c r="CF32" s="226"/>
      <c r="CG32" s="227"/>
    </row>
    <row r="33" spans="1:85" ht="15" customHeight="1">
      <c r="A33" s="254"/>
      <c r="B33" s="254"/>
      <c r="C33" s="254"/>
      <c r="D33" s="254"/>
      <c r="E33" s="254"/>
      <c r="F33" s="288" t="s">
        <v>220</v>
      </c>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9"/>
      <c r="AP33" s="251"/>
      <c r="AQ33" s="252"/>
      <c r="AR33" s="252"/>
      <c r="AS33" s="252"/>
      <c r="AT33" s="243" t="s">
        <v>44</v>
      </c>
      <c r="AU33" s="244"/>
      <c r="AV33" s="244"/>
      <c r="AW33" s="245"/>
      <c r="AX33" s="275"/>
      <c r="AY33" s="276"/>
      <c r="AZ33" s="276"/>
      <c r="BA33" s="276"/>
      <c r="BB33" s="276"/>
      <c r="BC33" s="276"/>
      <c r="BD33" s="277"/>
      <c r="BE33" s="275"/>
      <c r="BF33" s="276"/>
      <c r="BG33" s="276"/>
      <c r="BH33" s="276"/>
      <c r="BI33" s="277"/>
      <c r="BJ33" s="234"/>
      <c r="BK33" s="235"/>
      <c r="BL33" s="235"/>
      <c r="BM33" s="235"/>
      <c r="BN33" s="235"/>
      <c r="BO33" s="236"/>
      <c r="BP33" s="234"/>
      <c r="BQ33" s="235"/>
      <c r="BR33" s="235"/>
      <c r="BS33" s="235"/>
      <c r="BT33" s="235"/>
      <c r="BU33" s="236"/>
      <c r="BV33" s="234"/>
      <c r="BW33" s="235"/>
      <c r="BX33" s="235"/>
      <c r="BY33" s="235"/>
      <c r="BZ33" s="235"/>
      <c r="CA33" s="236"/>
      <c r="CB33" s="228"/>
      <c r="CC33" s="229"/>
      <c r="CD33" s="229"/>
      <c r="CE33" s="229"/>
      <c r="CF33" s="229"/>
      <c r="CG33" s="230"/>
    </row>
    <row r="34" spans="1:85" ht="15" customHeight="1">
      <c r="A34" s="254"/>
      <c r="B34" s="254"/>
      <c r="C34" s="254"/>
      <c r="D34" s="254"/>
      <c r="E34" s="254"/>
      <c r="F34" s="288" t="s">
        <v>221</v>
      </c>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9"/>
      <c r="AP34" s="251"/>
      <c r="AQ34" s="252"/>
      <c r="AR34" s="252"/>
      <c r="AS34" s="252"/>
      <c r="AT34" s="243" t="s">
        <v>44</v>
      </c>
      <c r="AU34" s="244"/>
      <c r="AV34" s="244"/>
      <c r="AW34" s="245"/>
      <c r="AX34" s="275"/>
      <c r="AY34" s="276"/>
      <c r="AZ34" s="276"/>
      <c r="BA34" s="276"/>
      <c r="BB34" s="276"/>
      <c r="BC34" s="276"/>
      <c r="BD34" s="277"/>
      <c r="BE34" s="275"/>
      <c r="BF34" s="276"/>
      <c r="BG34" s="276"/>
      <c r="BH34" s="276"/>
      <c r="BI34" s="277"/>
      <c r="BJ34" s="234"/>
      <c r="BK34" s="235"/>
      <c r="BL34" s="235"/>
      <c r="BM34" s="235"/>
      <c r="BN34" s="235"/>
      <c r="BO34" s="236"/>
      <c r="BP34" s="234"/>
      <c r="BQ34" s="235"/>
      <c r="BR34" s="235"/>
      <c r="BS34" s="235"/>
      <c r="BT34" s="235"/>
      <c r="BU34" s="236"/>
      <c r="BV34" s="234"/>
      <c r="BW34" s="235"/>
      <c r="BX34" s="235"/>
      <c r="BY34" s="235"/>
      <c r="BZ34" s="235"/>
      <c r="CA34" s="236"/>
      <c r="CB34" s="228"/>
      <c r="CC34" s="229"/>
      <c r="CD34" s="229"/>
      <c r="CE34" s="229"/>
      <c r="CF34" s="229"/>
      <c r="CG34" s="230"/>
    </row>
    <row r="35" spans="1:85" ht="15">
      <c r="A35" s="242" t="s">
        <v>145</v>
      </c>
      <c r="B35" s="242"/>
      <c r="C35" s="242"/>
      <c r="D35" s="242"/>
      <c r="E35" s="242"/>
      <c r="F35" s="311" t="s">
        <v>146</v>
      </c>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65"/>
      <c r="AP35" s="278">
        <v>264400</v>
      </c>
      <c r="AQ35" s="242"/>
      <c r="AR35" s="242"/>
      <c r="AS35" s="242"/>
      <c r="AT35" s="242" t="s">
        <v>44</v>
      </c>
      <c r="AU35" s="242"/>
      <c r="AV35" s="242"/>
      <c r="AW35" s="242"/>
      <c r="AX35" s="242" t="s">
        <v>44</v>
      </c>
      <c r="AY35" s="242"/>
      <c r="AZ35" s="242"/>
      <c r="BA35" s="242"/>
      <c r="BB35" s="242"/>
      <c r="BC35" s="242"/>
      <c r="BD35" s="242"/>
      <c r="BE35" s="242" t="s">
        <v>44</v>
      </c>
      <c r="BF35" s="242"/>
      <c r="BG35" s="242"/>
      <c r="BH35" s="242"/>
      <c r="BI35" s="242"/>
      <c r="BJ35" s="225"/>
      <c r="BK35" s="225"/>
      <c r="BL35" s="225"/>
      <c r="BM35" s="225"/>
      <c r="BN35" s="225"/>
      <c r="BO35" s="225"/>
      <c r="BP35" s="225"/>
      <c r="BQ35" s="225"/>
      <c r="BR35" s="225"/>
      <c r="BS35" s="225"/>
      <c r="BT35" s="225"/>
      <c r="BU35" s="225"/>
      <c r="BV35" s="225"/>
      <c r="BW35" s="225"/>
      <c r="BX35" s="225"/>
      <c r="BY35" s="225"/>
      <c r="BZ35" s="225"/>
      <c r="CA35" s="225"/>
      <c r="CB35" s="226"/>
      <c r="CC35" s="226"/>
      <c r="CD35" s="226"/>
      <c r="CE35" s="226"/>
      <c r="CF35" s="226"/>
      <c r="CG35" s="227"/>
    </row>
    <row r="36" spans="1:85" ht="15">
      <c r="A36" s="310"/>
      <c r="B36" s="310"/>
      <c r="C36" s="310"/>
      <c r="D36" s="310"/>
      <c r="E36" s="310"/>
      <c r="F36" s="288" t="s">
        <v>19</v>
      </c>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9"/>
      <c r="AP36" s="251"/>
      <c r="AQ36" s="252"/>
      <c r="AR36" s="252"/>
      <c r="AS36" s="252"/>
      <c r="AT36" s="243" t="s">
        <v>44</v>
      </c>
      <c r="AU36" s="244"/>
      <c r="AV36" s="244"/>
      <c r="AW36" s="245"/>
      <c r="AX36" s="243" t="s">
        <v>44</v>
      </c>
      <c r="AY36" s="244"/>
      <c r="AZ36" s="244"/>
      <c r="BA36" s="244"/>
      <c r="BB36" s="244"/>
      <c r="BC36" s="244"/>
      <c r="BD36" s="245"/>
      <c r="BE36" s="243" t="s">
        <v>44</v>
      </c>
      <c r="BF36" s="244"/>
      <c r="BG36" s="244"/>
      <c r="BH36" s="244"/>
      <c r="BI36" s="245"/>
      <c r="BJ36" s="234"/>
      <c r="BK36" s="235"/>
      <c r="BL36" s="235"/>
      <c r="BM36" s="235"/>
      <c r="BN36" s="235"/>
      <c r="BO36" s="236"/>
      <c r="BP36" s="234"/>
      <c r="BQ36" s="235"/>
      <c r="BR36" s="235"/>
      <c r="BS36" s="235"/>
      <c r="BT36" s="235"/>
      <c r="BU36" s="236"/>
      <c r="BV36" s="234"/>
      <c r="BW36" s="235"/>
      <c r="BX36" s="235"/>
      <c r="BY36" s="235"/>
      <c r="BZ36" s="235"/>
      <c r="CA36" s="236"/>
      <c r="CB36" s="228"/>
      <c r="CC36" s="229"/>
      <c r="CD36" s="229"/>
      <c r="CE36" s="229"/>
      <c r="CF36" s="229"/>
      <c r="CG36" s="230"/>
    </row>
    <row r="37" spans="1:85" ht="15">
      <c r="A37" s="304" t="s">
        <v>147</v>
      </c>
      <c r="B37" s="304"/>
      <c r="C37" s="304"/>
      <c r="D37" s="304"/>
      <c r="E37" s="304"/>
      <c r="F37" s="255" t="s">
        <v>58</v>
      </c>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6"/>
      <c r="AP37" s="249">
        <v>264410</v>
      </c>
      <c r="AQ37" s="250"/>
      <c r="AR37" s="250"/>
      <c r="AS37" s="250"/>
      <c r="AT37" s="246"/>
      <c r="AU37" s="247"/>
      <c r="AV37" s="247"/>
      <c r="AW37" s="248"/>
      <c r="AX37" s="246"/>
      <c r="AY37" s="247"/>
      <c r="AZ37" s="247"/>
      <c r="BA37" s="247"/>
      <c r="BB37" s="247"/>
      <c r="BC37" s="247"/>
      <c r="BD37" s="248"/>
      <c r="BE37" s="246"/>
      <c r="BF37" s="247"/>
      <c r="BG37" s="247"/>
      <c r="BH37" s="247"/>
      <c r="BI37" s="248"/>
      <c r="BJ37" s="237"/>
      <c r="BK37" s="238"/>
      <c r="BL37" s="238"/>
      <c r="BM37" s="238"/>
      <c r="BN37" s="238"/>
      <c r="BO37" s="239"/>
      <c r="BP37" s="237"/>
      <c r="BQ37" s="238"/>
      <c r="BR37" s="238"/>
      <c r="BS37" s="238"/>
      <c r="BT37" s="238"/>
      <c r="BU37" s="239"/>
      <c r="BV37" s="237"/>
      <c r="BW37" s="238"/>
      <c r="BX37" s="238"/>
      <c r="BY37" s="238"/>
      <c r="BZ37" s="238"/>
      <c r="CA37" s="239"/>
      <c r="CB37" s="231"/>
      <c r="CC37" s="232"/>
      <c r="CD37" s="232"/>
      <c r="CE37" s="232"/>
      <c r="CF37" s="232"/>
      <c r="CG37" s="233"/>
    </row>
    <row r="38" spans="1:85" ht="15">
      <c r="A38" s="311" t="s">
        <v>148</v>
      </c>
      <c r="B38" s="311"/>
      <c r="C38" s="311"/>
      <c r="D38" s="311"/>
      <c r="E38" s="311"/>
      <c r="F38" s="284" t="s">
        <v>223</v>
      </c>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5"/>
      <c r="AP38" s="278">
        <v>264420</v>
      </c>
      <c r="AQ38" s="242"/>
      <c r="AR38" s="242"/>
      <c r="AS38" s="242"/>
      <c r="AT38" s="242" t="s">
        <v>44</v>
      </c>
      <c r="AU38" s="242"/>
      <c r="AV38" s="242"/>
      <c r="AW38" s="242"/>
      <c r="AX38" s="242" t="s">
        <v>44</v>
      </c>
      <c r="AY38" s="242"/>
      <c r="AZ38" s="242"/>
      <c r="BA38" s="242"/>
      <c r="BB38" s="242"/>
      <c r="BC38" s="242"/>
      <c r="BD38" s="242"/>
      <c r="BE38" s="242" t="s">
        <v>44</v>
      </c>
      <c r="BF38" s="242"/>
      <c r="BG38" s="242"/>
      <c r="BH38" s="242"/>
      <c r="BI38" s="242"/>
      <c r="BJ38" s="225"/>
      <c r="BK38" s="225"/>
      <c r="BL38" s="225"/>
      <c r="BM38" s="225"/>
      <c r="BN38" s="225"/>
      <c r="BO38" s="225"/>
      <c r="BP38" s="225"/>
      <c r="BQ38" s="225"/>
      <c r="BR38" s="225"/>
      <c r="BS38" s="225"/>
      <c r="BT38" s="225"/>
      <c r="BU38" s="225"/>
      <c r="BV38" s="225"/>
      <c r="BW38" s="225"/>
      <c r="BX38" s="225"/>
      <c r="BY38" s="225"/>
      <c r="BZ38" s="225"/>
      <c r="CA38" s="225"/>
      <c r="CB38" s="226"/>
      <c r="CC38" s="226"/>
      <c r="CD38" s="226"/>
      <c r="CE38" s="226"/>
      <c r="CF38" s="226"/>
      <c r="CG38" s="227"/>
    </row>
    <row r="39" spans="1:85" ht="15">
      <c r="A39" s="242" t="s">
        <v>149</v>
      </c>
      <c r="B39" s="242"/>
      <c r="C39" s="242"/>
      <c r="D39" s="242"/>
      <c r="E39" s="242"/>
      <c r="F39" s="311" t="s">
        <v>150</v>
      </c>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65"/>
      <c r="AP39" s="278">
        <v>264500</v>
      </c>
      <c r="AQ39" s="242"/>
      <c r="AR39" s="242"/>
      <c r="AS39" s="242"/>
      <c r="AT39" s="242" t="s">
        <v>44</v>
      </c>
      <c r="AU39" s="242"/>
      <c r="AV39" s="242"/>
      <c r="AW39" s="242"/>
      <c r="AX39" s="242" t="s">
        <v>44</v>
      </c>
      <c r="AY39" s="242"/>
      <c r="AZ39" s="242"/>
      <c r="BA39" s="242"/>
      <c r="BB39" s="242"/>
      <c r="BC39" s="242"/>
      <c r="BD39" s="242"/>
      <c r="BE39" s="242" t="s">
        <v>44</v>
      </c>
      <c r="BF39" s="242"/>
      <c r="BG39" s="242"/>
      <c r="BH39" s="242"/>
      <c r="BI39" s="242"/>
      <c r="BJ39" s="225">
        <f>BJ40+BJ43</f>
        <v>2144917.97</v>
      </c>
      <c r="BK39" s="225"/>
      <c r="BL39" s="225"/>
      <c r="BM39" s="225"/>
      <c r="BN39" s="225"/>
      <c r="BO39" s="225"/>
      <c r="BP39" s="225">
        <f>BP40+BP43</f>
        <v>2275000</v>
      </c>
      <c r="BQ39" s="225"/>
      <c r="BR39" s="225"/>
      <c r="BS39" s="225"/>
      <c r="BT39" s="225"/>
      <c r="BU39" s="225"/>
      <c r="BV39" s="225">
        <f>BV40+BV43</f>
        <v>2275000</v>
      </c>
      <c r="BW39" s="225"/>
      <c r="BX39" s="225"/>
      <c r="BY39" s="225"/>
      <c r="BZ39" s="225"/>
      <c r="CA39" s="225"/>
      <c r="CB39" s="226"/>
      <c r="CC39" s="226"/>
      <c r="CD39" s="226"/>
      <c r="CE39" s="226"/>
      <c r="CF39" s="226"/>
      <c r="CG39" s="227"/>
    </row>
    <row r="40" spans="1:85" ht="15">
      <c r="A40" s="254"/>
      <c r="B40" s="254"/>
      <c r="C40" s="254"/>
      <c r="D40" s="254"/>
      <c r="E40" s="254"/>
      <c r="F40" s="288" t="s">
        <v>19</v>
      </c>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9"/>
      <c r="AP40" s="251"/>
      <c r="AQ40" s="252"/>
      <c r="AR40" s="252"/>
      <c r="AS40" s="252"/>
      <c r="AT40" s="243" t="s">
        <v>44</v>
      </c>
      <c r="AU40" s="244"/>
      <c r="AV40" s="244"/>
      <c r="AW40" s="245"/>
      <c r="AX40" s="243" t="s">
        <v>44</v>
      </c>
      <c r="AY40" s="244"/>
      <c r="AZ40" s="244"/>
      <c r="BA40" s="244"/>
      <c r="BB40" s="244"/>
      <c r="BC40" s="244"/>
      <c r="BD40" s="245"/>
      <c r="BE40" s="243" t="s">
        <v>44</v>
      </c>
      <c r="BF40" s="244"/>
      <c r="BG40" s="244"/>
      <c r="BH40" s="244"/>
      <c r="BI40" s="245"/>
      <c r="BJ40" s="234"/>
      <c r="BK40" s="235"/>
      <c r="BL40" s="235"/>
      <c r="BM40" s="235"/>
      <c r="BN40" s="235"/>
      <c r="BO40" s="236"/>
      <c r="BP40" s="234"/>
      <c r="BQ40" s="235"/>
      <c r="BR40" s="235"/>
      <c r="BS40" s="235"/>
      <c r="BT40" s="235"/>
      <c r="BU40" s="236"/>
      <c r="BV40" s="234"/>
      <c r="BW40" s="235"/>
      <c r="BX40" s="235"/>
      <c r="BY40" s="235"/>
      <c r="BZ40" s="235"/>
      <c r="CA40" s="236"/>
      <c r="CB40" s="228"/>
      <c r="CC40" s="229"/>
      <c r="CD40" s="229"/>
      <c r="CE40" s="229"/>
      <c r="CF40" s="229"/>
      <c r="CG40" s="230"/>
    </row>
    <row r="41" spans="1:85" ht="15">
      <c r="A41" s="250" t="s">
        <v>151</v>
      </c>
      <c r="B41" s="250"/>
      <c r="C41" s="250"/>
      <c r="D41" s="250"/>
      <c r="E41" s="250"/>
      <c r="F41" s="255" t="s">
        <v>58</v>
      </c>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6"/>
      <c r="AP41" s="249">
        <v>264510</v>
      </c>
      <c r="AQ41" s="250"/>
      <c r="AR41" s="250"/>
      <c r="AS41" s="250"/>
      <c r="AT41" s="246"/>
      <c r="AU41" s="247"/>
      <c r="AV41" s="247"/>
      <c r="AW41" s="248"/>
      <c r="AX41" s="246"/>
      <c r="AY41" s="247"/>
      <c r="AZ41" s="247"/>
      <c r="BA41" s="247"/>
      <c r="BB41" s="247"/>
      <c r="BC41" s="247"/>
      <c r="BD41" s="248"/>
      <c r="BE41" s="246"/>
      <c r="BF41" s="247"/>
      <c r="BG41" s="247"/>
      <c r="BH41" s="247"/>
      <c r="BI41" s="248"/>
      <c r="BJ41" s="237"/>
      <c r="BK41" s="238"/>
      <c r="BL41" s="238"/>
      <c r="BM41" s="238"/>
      <c r="BN41" s="238"/>
      <c r="BO41" s="239"/>
      <c r="BP41" s="237"/>
      <c r="BQ41" s="238"/>
      <c r="BR41" s="238"/>
      <c r="BS41" s="238"/>
      <c r="BT41" s="238"/>
      <c r="BU41" s="239"/>
      <c r="BV41" s="237"/>
      <c r="BW41" s="238"/>
      <c r="BX41" s="238"/>
      <c r="BY41" s="238"/>
      <c r="BZ41" s="238"/>
      <c r="CA41" s="239"/>
      <c r="CB41" s="231"/>
      <c r="CC41" s="232"/>
      <c r="CD41" s="232"/>
      <c r="CE41" s="232"/>
      <c r="CF41" s="232"/>
      <c r="CG41" s="233"/>
    </row>
    <row r="42" spans="1:85" ht="15" customHeight="1">
      <c r="A42" s="254"/>
      <c r="B42" s="254"/>
      <c r="C42" s="254"/>
      <c r="D42" s="254"/>
      <c r="E42" s="254"/>
      <c r="F42" s="288" t="s">
        <v>220</v>
      </c>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9"/>
      <c r="AP42" s="251"/>
      <c r="AQ42" s="252"/>
      <c r="AR42" s="252"/>
      <c r="AS42" s="252"/>
      <c r="AT42" s="243" t="s">
        <v>44</v>
      </c>
      <c r="AU42" s="244"/>
      <c r="AV42" s="244"/>
      <c r="AW42" s="245"/>
      <c r="AX42" s="243"/>
      <c r="AY42" s="244"/>
      <c r="AZ42" s="244"/>
      <c r="BA42" s="244"/>
      <c r="BB42" s="244"/>
      <c r="BC42" s="244"/>
      <c r="BD42" s="245"/>
      <c r="BE42" s="243"/>
      <c r="BF42" s="244"/>
      <c r="BG42" s="244"/>
      <c r="BH42" s="244"/>
      <c r="BI42" s="245"/>
      <c r="BJ42" s="234"/>
      <c r="BK42" s="235"/>
      <c r="BL42" s="235"/>
      <c r="BM42" s="235"/>
      <c r="BN42" s="235"/>
      <c r="BO42" s="236"/>
      <c r="BP42" s="234"/>
      <c r="BQ42" s="235"/>
      <c r="BR42" s="235"/>
      <c r="BS42" s="235"/>
      <c r="BT42" s="235"/>
      <c r="BU42" s="236"/>
      <c r="BV42" s="234"/>
      <c r="BW42" s="235"/>
      <c r="BX42" s="235"/>
      <c r="BY42" s="235"/>
      <c r="BZ42" s="235"/>
      <c r="CA42" s="236"/>
      <c r="CB42" s="228"/>
      <c r="CC42" s="229"/>
      <c r="CD42" s="229"/>
      <c r="CE42" s="229"/>
      <c r="CF42" s="229"/>
      <c r="CG42" s="230"/>
    </row>
    <row r="43" spans="1:85" ht="15">
      <c r="A43" s="242" t="s">
        <v>152</v>
      </c>
      <c r="B43" s="242"/>
      <c r="C43" s="242"/>
      <c r="D43" s="242"/>
      <c r="E43" s="242"/>
      <c r="F43" s="284" t="s">
        <v>34</v>
      </c>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5"/>
      <c r="AP43" s="278">
        <v>264520</v>
      </c>
      <c r="AQ43" s="242"/>
      <c r="AR43" s="242"/>
      <c r="AS43" s="242"/>
      <c r="AT43" s="242" t="s">
        <v>44</v>
      </c>
      <c r="AU43" s="242"/>
      <c r="AV43" s="242"/>
      <c r="AW43" s="242"/>
      <c r="AX43" s="242" t="s">
        <v>44</v>
      </c>
      <c r="AY43" s="242"/>
      <c r="AZ43" s="242"/>
      <c r="BA43" s="242"/>
      <c r="BB43" s="242"/>
      <c r="BC43" s="242"/>
      <c r="BD43" s="242"/>
      <c r="BE43" s="242" t="s">
        <v>44</v>
      </c>
      <c r="BF43" s="242"/>
      <c r="BG43" s="242"/>
      <c r="BH43" s="242"/>
      <c r="BI43" s="242"/>
      <c r="BJ43" s="225">
        <f>2275000-130082.03</f>
        <v>2144917.97</v>
      </c>
      <c r="BK43" s="225"/>
      <c r="BL43" s="225"/>
      <c r="BM43" s="225"/>
      <c r="BN43" s="225"/>
      <c r="BO43" s="225"/>
      <c r="BP43" s="225">
        <v>2275000</v>
      </c>
      <c r="BQ43" s="225"/>
      <c r="BR43" s="225"/>
      <c r="BS43" s="225"/>
      <c r="BT43" s="225"/>
      <c r="BU43" s="225"/>
      <c r="BV43" s="225">
        <v>2275000</v>
      </c>
      <c r="BW43" s="225"/>
      <c r="BX43" s="225"/>
      <c r="BY43" s="225"/>
      <c r="BZ43" s="225"/>
      <c r="CA43" s="225"/>
      <c r="CB43" s="226"/>
      <c r="CC43" s="226"/>
      <c r="CD43" s="226"/>
      <c r="CE43" s="226"/>
      <c r="CF43" s="226"/>
      <c r="CG43" s="227"/>
    </row>
    <row r="44" spans="1:85" ht="36" customHeight="1">
      <c r="A44" s="242" t="s">
        <v>153</v>
      </c>
      <c r="B44" s="242"/>
      <c r="C44" s="242"/>
      <c r="D44" s="242"/>
      <c r="E44" s="242"/>
      <c r="F44" s="282" t="s">
        <v>225</v>
      </c>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3"/>
      <c r="AP44" s="278">
        <v>265000</v>
      </c>
      <c r="AQ44" s="242"/>
      <c r="AR44" s="242"/>
      <c r="AS44" s="242"/>
      <c r="AT44" s="242" t="s">
        <v>44</v>
      </c>
      <c r="AU44" s="242"/>
      <c r="AV44" s="242"/>
      <c r="AW44" s="242"/>
      <c r="AX44" s="242" t="s">
        <v>44</v>
      </c>
      <c r="AY44" s="242"/>
      <c r="AZ44" s="242"/>
      <c r="BA44" s="242"/>
      <c r="BB44" s="242"/>
      <c r="BC44" s="242"/>
      <c r="BD44" s="242"/>
      <c r="BE44" s="242" t="s">
        <v>44</v>
      </c>
      <c r="BF44" s="242"/>
      <c r="BG44" s="242"/>
      <c r="BH44" s="242"/>
      <c r="BI44" s="242"/>
      <c r="BJ44" s="225">
        <f>BJ23+BJ27+BJ36+BJ40+BJ32</f>
        <v>1675562.32</v>
      </c>
      <c r="BK44" s="225"/>
      <c r="BL44" s="225"/>
      <c r="BM44" s="225"/>
      <c r="BN44" s="225"/>
      <c r="BO44" s="225"/>
      <c r="BP44" s="225">
        <f>BP23+BP27+BP36+BP40+BP32</f>
        <v>1616300</v>
      </c>
      <c r="BQ44" s="225"/>
      <c r="BR44" s="225"/>
      <c r="BS44" s="225"/>
      <c r="BT44" s="225"/>
      <c r="BU44" s="225"/>
      <c r="BV44" s="225">
        <f>BV23+BV27+BV36+BV40+BV32</f>
        <v>1616300</v>
      </c>
      <c r="BW44" s="225"/>
      <c r="BX44" s="225"/>
      <c r="BY44" s="225"/>
      <c r="BZ44" s="225"/>
      <c r="CA44" s="225"/>
      <c r="CB44" s="226"/>
      <c r="CC44" s="226"/>
      <c r="CD44" s="226"/>
      <c r="CE44" s="226"/>
      <c r="CF44" s="226"/>
      <c r="CG44" s="227"/>
    </row>
    <row r="45" spans="1:85" ht="15">
      <c r="A45" s="254"/>
      <c r="B45" s="254"/>
      <c r="C45" s="254"/>
      <c r="D45" s="254"/>
      <c r="E45" s="254"/>
      <c r="F45" s="286" t="s">
        <v>36</v>
      </c>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7"/>
      <c r="AP45" s="251"/>
      <c r="AQ45" s="252"/>
      <c r="AR45" s="252"/>
      <c r="AS45" s="252"/>
      <c r="AT45" s="243" t="s">
        <v>44</v>
      </c>
      <c r="AU45" s="244"/>
      <c r="AV45" s="244"/>
      <c r="AW45" s="245"/>
      <c r="AX45" s="243" t="s">
        <v>44</v>
      </c>
      <c r="AY45" s="244"/>
      <c r="AZ45" s="244"/>
      <c r="BA45" s="244"/>
      <c r="BB45" s="244"/>
      <c r="BC45" s="244"/>
      <c r="BD45" s="245"/>
      <c r="BE45" s="243" t="s">
        <v>44</v>
      </c>
      <c r="BF45" s="244"/>
      <c r="BG45" s="244"/>
      <c r="BH45" s="244"/>
      <c r="BI45" s="245"/>
      <c r="BJ45" s="234"/>
      <c r="BK45" s="235"/>
      <c r="BL45" s="235"/>
      <c r="BM45" s="235"/>
      <c r="BN45" s="235"/>
      <c r="BO45" s="236"/>
      <c r="BP45" s="234"/>
      <c r="BQ45" s="235"/>
      <c r="BR45" s="235"/>
      <c r="BS45" s="235"/>
      <c r="BT45" s="235"/>
      <c r="BU45" s="236"/>
      <c r="BV45" s="234"/>
      <c r="BW45" s="235"/>
      <c r="BX45" s="235"/>
      <c r="BY45" s="235"/>
      <c r="BZ45" s="235"/>
      <c r="CA45" s="236"/>
      <c r="CB45" s="228"/>
      <c r="CC45" s="229"/>
      <c r="CD45" s="229"/>
      <c r="CE45" s="229"/>
      <c r="CF45" s="229"/>
      <c r="CG45" s="230"/>
    </row>
    <row r="46" spans="1:85" ht="15">
      <c r="A46" s="257"/>
      <c r="B46" s="257"/>
      <c r="C46" s="257"/>
      <c r="D46" s="257"/>
      <c r="E46" s="257"/>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60"/>
      <c r="AP46" s="249">
        <v>265100</v>
      </c>
      <c r="AQ46" s="250"/>
      <c r="AR46" s="250"/>
      <c r="AS46" s="250"/>
      <c r="AT46" s="246"/>
      <c r="AU46" s="247"/>
      <c r="AV46" s="247"/>
      <c r="AW46" s="248"/>
      <c r="AX46" s="246"/>
      <c r="AY46" s="247"/>
      <c r="AZ46" s="247"/>
      <c r="BA46" s="247"/>
      <c r="BB46" s="247"/>
      <c r="BC46" s="247"/>
      <c r="BD46" s="248"/>
      <c r="BE46" s="246"/>
      <c r="BF46" s="247"/>
      <c r="BG46" s="247"/>
      <c r="BH46" s="247"/>
      <c r="BI46" s="248"/>
      <c r="BJ46" s="237"/>
      <c r="BK46" s="238"/>
      <c r="BL46" s="238"/>
      <c r="BM46" s="238"/>
      <c r="BN46" s="238"/>
      <c r="BO46" s="239"/>
      <c r="BP46" s="237"/>
      <c r="BQ46" s="238"/>
      <c r="BR46" s="238"/>
      <c r="BS46" s="238"/>
      <c r="BT46" s="238"/>
      <c r="BU46" s="239"/>
      <c r="BV46" s="237"/>
      <c r="BW46" s="238"/>
      <c r="BX46" s="238"/>
      <c r="BY46" s="238"/>
      <c r="BZ46" s="238"/>
      <c r="CA46" s="239"/>
      <c r="CB46" s="231"/>
      <c r="CC46" s="232"/>
      <c r="CD46" s="232"/>
      <c r="CE46" s="232"/>
      <c r="CF46" s="232"/>
      <c r="CG46" s="233"/>
    </row>
    <row r="47" spans="1:85" ht="15">
      <c r="A47" s="242"/>
      <c r="B47" s="242"/>
      <c r="C47" s="242"/>
      <c r="D47" s="242"/>
      <c r="E47" s="242"/>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5"/>
      <c r="AP47" s="278"/>
      <c r="AQ47" s="242"/>
      <c r="AR47" s="242"/>
      <c r="AS47" s="242"/>
      <c r="AT47" s="242" t="s">
        <v>167</v>
      </c>
      <c r="AU47" s="242"/>
      <c r="AV47" s="242"/>
      <c r="AW47" s="242"/>
      <c r="AX47" s="242" t="s">
        <v>44</v>
      </c>
      <c r="AY47" s="242"/>
      <c r="AZ47" s="242"/>
      <c r="BA47" s="242"/>
      <c r="BB47" s="242"/>
      <c r="BC47" s="242"/>
      <c r="BD47" s="242"/>
      <c r="BE47" s="242" t="s">
        <v>44</v>
      </c>
      <c r="BF47" s="242"/>
      <c r="BG47" s="242"/>
      <c r="BH47" s="242"/>
      <c r="BI47" s="242"/>
      <c r="BJ47" s="225">
        <f>BJ44</f>
        <v>1675562.32</v>
      </c>
      <c r="BK47" s="225"/>
      <c r="BL47" s="225"/>
      <c r="BM47" s="225"/>
      <c r="BN47" s="225"/>
      <c r="BO47" s="225"/>
      <c r="BP47" s="225"/>
      <c r="BQ47" s="225"/>
      <c r="BR47" s="225"/>
      <c r="BS47" s="225"/>
      <c r="BT47" s="225"/>
      <c r="BU47" s="225"/>
      <c r="BV47" s="225"/>
      <c r="BW47" s="225"/>
      <c r="BX47" s="225"/>
      <c r="BY47" s="225"/>
      <c r="BZ47" s="225"/>
      <c r="CA47" s="225"/>
      <c r="CB47" s="226"/>
      <c r="CC47" s="226"/>
      <c r="CD47" s="226"/>
      <c r="CE47" s="226"/>
      <c r="CF47" s="226"/>
      <c r="CG47" s="227"/>
    </row>
    <row r="48" spans="1:85" ht="15" customHeight="1">
      <c r="A48" s="242"/>
      <c r="B48" s="242"/>
      <c r="C48" s="242"/>
      <c r="D48" s="242"/>
      <c r="E48" s="242"/>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5"/>
      <c r="AP48" s="278"/>
      <c r="AQ48" s="242"/>
      <c r="AR48" s="242"/>
      <c r="AS48" s="242"/>
      <c r="AT48" s="242" t="s">
        <v>168</v>
      </c>
      <c r="AU48" s="242"/>
      <c r="AV48" s="242"/>
      <c r="AW48" s="242"/>
      <c r="AX48" s="242" t="s">
        <v>44</v>
      </c>
      <c r="AY48" s="242"/>
      <c r="AZ48" s="242"/>
      <c r="BA48" s="242"/>
      <c r="BB48" s="242"/>
      <c r="BC48" s="242"/>
      <c r="BD48" s="242"/>
      <c r="BE48" s="242" t="s">
        <v>44</v>
      </c>
      <c r="BF48" s="242"/>
      <c r="BG48" s="242"/>
      <c r="BH48" s="242"/>
      <c r="BI48" s="242"/>
      <c r="BJ48" s="225"/>
      <c r="BK48" s="225"/>
      <c r="BL48" s="225"/>
      <c r="BM48" s="225"/>
      <c r="BN48" s="225"/>
      <c r="BO48" s="225"/>
      <c r="BP48" s="225">
        <f>BP44</f>
        <v>1616300</v>
      </c>
      <c r="BQ48" s="225"/>
      <c r="BR48" s="225"/>
      <c r="BS48" s="225"/>
      <c r="BT48" s="225"/>
      <c r="BU48" s="225"/>
      <c r="BV48" s="225"/>
      <c r="BW48" s="225"/>
      <c r="BX48" s="225"/>
      <c r="BY48" s="225"/>
      <c r="BZ48" s="225"/>
      <c r="CA48" s="225"/>
      <c r="CB48" s="226"/>
      <c r="CC48" s="226"/>
      <c r="CD48" s="226"/>
      <c r="CE48" s="226"/>
      <c r="CF48" s="226"/>
      <c r="CG48" s="227"/>
    </row>
    <row r="49" spans="1:85" ht="15" customHeight="1">
      <c r="A49" s="242"/>
      <c r="B49" s="242"/>
      <c r="C49" s="242"/>
      <c r="D49" s="242"/>
      <c r="E49" s="242"/>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5"/>
      <c r="AP49" s="278"/>
      <c r="AQ49" s="242"/>
      <c r="AR49" s="242"/>
      <c r="AS49" s="242"/>
      <c r="AT49" s="242" t="s">
        <v>238</v>
      </c>
      <c r="AU49" s="242"/>
      <c r="AV49" s="242"/>
      <c r="AW49" s="242"/>
      <c r="AX49" s="242" t="s">
        <v>44</v>
      </c>
      <c r="AY49" s="242"/>
      <c r="AZ49" s="242"/>
      <c r="BA49" s="242"/>
      <c r="BB49" s="242"/>
      <c r="BC49" s="242"/>
      <c r="BD49" s="242"/>
      <c r="BE49" s="242" t="s">
        <v>44</v>
      </c>
      <c r="BF49" s="242"/>
      <c r="BG49" s="242"/>
      <c r="BH49" s="242"/>
      <c r="BI49" s="242"/>
      <c r="BJ49" s="225"/>
      <c r="BK49" s="225"/>
      <c r="BL49" s="225"/>
      <c r="BM49" s="225"/>
      <c r="BN49" s="225"/>
      <c r="BO49" s="225"/>
      <c r="BP49" s="225"/>
      <c r="BQ49" s="225"/>
      <c r="BR49" s="225"/>
      <c r="BS49" s="225"/>
      <c r="BT49" s="225"/>
      <c r="BU49" s="225"/>
      <c r="BV49" s="225">
        <f>BV44</f>
        <v>1616300</v>
      </c>
      <c r="BW49" s="225"/>
      <c r="BX49" s="225"/>
      <c r="BY49" s="225"/>
      <c r="BZ49" s="225"/>
      <c r="CA49" s="225"/>
      <c r="CB49" s="226"/>
      <c r="CC49" s="226"/>
      <c r="CD49" s="226"/>
      <c r="CE49" s="226"/>
      <c r="CF49" s="226"/>
      <c r="CG49" s="227"/>
    </row>
    <row r="50" spans="1:85" ht="28.5" customHeight="1">
      <c r="A50" s="242" t="s">
        <v>0</v>
      </c>
      <c r="B50" s="242"/>
      <c r="C50" s="242"/>
      <c r="D50" s="242"/>
      <c r="E50" s="242"/>
      <c r="F50" s="282" t="s">
        <v>37</v>
      </c>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3"/>
      <c r="AP50" s="278">
        <v>266000</v>
      </c>
      <c r="AQ50" s="242"/>
      <c r="AR50" s="242"/>
      <c r="AS50" s="242"/>
      <c r="AT50" s="242" t="s">
        <v>44</v>
      </c>
      <c r="AU50" s="242"/>
      <c r="AV50" s="242"/>
      <c r="AW50" s="242"/>
      <c r="AX50" s="242" t="s">
        <v>44</v>
      </c>
      <c r="AY50" s="242"/>
      <c r="AZ50" s="242"/>
      <c r="BA50" s="242"/>
      <c r="BB50" s="242"/>
      <c r="BC50" s="242"/>
      <c r="BD50" s="242"/>
      <c r="BE50" s="242" t="s">
        <v>44</v>
      </c>
      <c r="BF50" s="242"/>
      <c r="BG50" s="242"/>
      <c r="BH50" s="242"/>
      <c r="BI50" s="242"/>
      <c r="BJ50" s="225"/>
      <c r="BK50" s="225"/>
      <c r="BL50" s="225"/>
      <c r="BM50" s="225"/>
      <c r="BN50" s="225"/>
      <c r="BO50" s="225"/>
      <c r="BP50" s="225"/>
      <c r="BQ50" s="225"/>
      <c r="BR50" s="225"/>
      <c r="BS50" s="225"/>
      <c r="BT50" s="225"/>
      <c r="BU50" s="225"/>
      <c r="BV50" s="225"/>
      <c r="BW50" s="225"/>
      <c r="BX50" s="225"/>
      <c r="BY50" s="225"/>
      <c r="BZ50" s="225"/>
      <c r="CA50" s="225"/>
      <c r="CB50" s="226"/>
      <c r="CC50" s="226"/>
      <c r="CD50" s="226"/>
      <c r="CE50" s="226"/>
      <c r="CF50" s="226"/>
      <c r="CG50" s="227"/>
    </row>
    <row r="51" spans="1:85" ht="15">
      <c r="A51" s="254"/>
      <c r="B51" s="254"/>
      <c r="C51" s="254"/>
      <c r="D51" s="254"/>
      <c r="E51" s="254"/>
      <c r="F51" s="286" t="s">
        <v>1</v>
      </c>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7"/>
      <c r="AP51" s="251"/>
      <c r="AQ51" s="252"/>
      <c r="AR51" s="252"/>
      <c r="AS51" s="252"/>
      <c r="AT51" s="268"/>
      <c r="AU51" s="269"/>
      <c r="AV51" s="269"/>
      <c r="AW51" s="270"/>
      <c r="AX51" s="243" t="s">
        <v>44</v>
      </c>
      <c r="AY51" s="244"/>
      <c r="AZ51" s="244"/>
      <c r="BA51" s="244"/>
      <c r="BB51" s="244"/>
      <c r="BC51" s="244"/>
      <c r="BD51" s="245"/>
      <c r="BE51" s="243" t="s">
        <v>44</v>
      </c>
      <c r="BF51" s="244"/>
      <c r="BG51" s="244"/>
      <c r="BH51" s="244"/>
      <c r="BI51" s="245"/>
      <c r="BJ51" s="234">
        <f>BJ25+BJ31+BJ38+BJ43</f>
        <v>2144917.97</v>
      </c>
      <c r="BK51" s="235"/>
      <c r="BL51" s="235"/>
      <c r="BM51" s="235"/>
      <c r="BN51" s="235"/>
      <c r="BO51" s="236"/>
      <c r="BP51" s="234">
        <f>BP25+BP31+BP38+BP43</f>
        <v>2275000</v>
      </c>
      <c r="BQ51" s="235"/>
      <c r="BR51" s="235"/>
      <c r="BS51" s="235"/>
      <c r="BT51" s="235"/>
      <c r="BU51" s="236"/>
      <c r="BV51" s="234">
        <f>BV25+BV31+BV38+BV43</f>
        <v>2275000</v>
      </c>
      <c r="BW51" s="235"/>
      <c r="BX51" s="235"/>
      <c r="BY51" s="235"/>
      <c r="BZ51" s="235"/>
      <c r="CA51" s="236"/>
      <c r="CB51" s="228"/>
      <c r="CC51" s="229"/>
      <c r="CD51" s="229"/>
      <c r="CE51" s="229"/>
      <c r="CF51" s="229"/>
      <c r="CG51" s="230"/>
    </row>
    <row r="52" spans="1:85" ht="15">
      <c r="A52" s="257"/>
      <c r="B52" s="257"/>
      <c r="C52" s="257"/>
      <c r="D52" s="257"/>
      <c r="E52" s="257"/>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60"/>
      <c r="AP52" s="249">
        <v>266100</v>
      </c>
      <c r="AQ52" s="250"/>
      <c r="AR52" s="250"/>
      <c r="AS52" s="250"/>
      <c r="AT52" s="271"/>
      <c r="AU52" s="272"/>
      <c r="AV52" s="272"/>
      <c r="AW52" s="273"/>
      <c r="AX52" s="246"/>
      <c r="AY52" s="247"/>
      <c r="AZ52" s="247"/>
      <c r="BA52" s="247"/>
      <c r="BB52" s="247"/>
      <c r="BC52" s="247"/>
      <c r="BD52" s="248"/>
      <c r="BE52" s="246"/>
      <c r="BF52" s="247"/>
      <c r="BG52" s="247"/>
      <c r="BH52" s="247"/>
      <c r="BI52" s="248"/>
      <c r="BJ52" s="237"/>
      <c r="BK52" s="238"/>
      <c r="BL52" s="238"/>
      <c r="BM52" s="238"/>
      <c r="BN52" s="238"/>
      <c r="BO52" s="239"/>
      <c r="BP52" s="237"/>
      <c r="BQ52" s="238"/>
      <c r="BR52" s="238"/>
      <c r="BS52" s="238"/>
      <c r="BT52" s="238"/>
      <c r="BU52" s="239"/>
      <c r="BV52" s="237"/>
      <c r="BW52" s="238"/>
      <c r="BX52" s="238"/>
      <c r="BY52" s="238"/>
      <c r="BZ52" s="238"/>
      <c r="CA52" s="239"/>
      <c r="CB52" s="231"/>
      <c r="CC52" s="232"/>
      <c r="CD52" s="232"/>
      <c r="CE52" s="232"/>
      <c r="CF52" s="232"/>
      <c r="CG52" s="233"/>
    </row>
    <row r="53" spans="1:85" ht="15">
      <c r="A53" s="242"/>
      <c r="B53" s="242"/>
      <c r="C53" s="242"/>
      <c r="D53" s="242"/>
      <c r="E53" s="242"/>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5"/>
      <c r="AP53" s="278"/>
      <c r="AQ53" s="242"/>
      <c r="AR53" s="242"/>
      <c r="AS53" s="242"/>
      <c r="AT53" s="242" t="s">
        <v>167</v>
      </c>
      <c r="AU53" s="242"/>
      <c r="AV53" s="242"/>
      <c r="AW53" s="242"/>
      <c r="AX53" s="242" t="s">
        <v>44</v>
      </c>
      <c r="AY53" s="242"/>
      <c r="AZ53" s="242"/>
      <c r="BA53" s="242"/>
      <c r="BB53" s="242"/>
      <c r="BC53" s="242"/>
      <c r="BD53" s="242"/>
      <c r="BE53" s="242" t="s">
        <v>44</v>
      </c>
      <c r="BF53" s="242"/>
      <c r="BG53" s="242"/>
      <c r="BH53" s="242"/>
      <c r="BI53" s="242"/>
      <c r="BJ53" s="225">
        <f>BJ51</f>
        <v>2144917.97</v>
      </c>
      <c r="BK53" s="225"/>
      <c r="BL53" s="225"/>
      <c r="BM53" s="225"/>
      <c r="BN53" s="225"/>
      <c r="BO53" s="225"/>
      <c r="BP53" s="225"/>
      <c r="BQ53" s="225"/>
      <c r="BR53" s="225"/>
      <c r="BS53" s="225"/>
      <c r="BT53" s="225"/>
      <c r="BU53" s="225"/>
      <c r="BV53" s="225"/>
      <c r="BW53" s="225"/>
      <c r="BX53" s="225"/>
      <c r="BY53" s="225"/>
      <c r="BZ53" s="225"/>
      <c r="CA53" s="225"/>
      <c r="CB53" s="226"/>
      <c r="CC53" s="226"/>
      <c r="CD53" s="226"/>
      <c r="CE53" s="226"/>
      <c r="CF53" s="226"/>
      <c r="CG53" s="227"/>
    </row>
    <row r="54" spans="1:85" ht="15" customHeight="1">
      <c r="A54" s="242"/>
      <c r="B54" s="242"/>
      <c r="C54" s="242"/>
      <c r="D54" s="242"/>
      <c r="E54" s="242"/>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5"/>
      <c r="AP54" s="278"/>
      <c r="AQ54" s="242"/>
      <c r="AR54" s="242"/>
      <c r="AS54" s="242"/>
      <c r="AT54" s="242" t="s">
        <v>168</v>
      </c>
      <c r="AU54" s="242"/>
      <c r="AV54" s="242"/>
      <c r="AW54" s="242"/>
      <c r="AX54" s="242" t="s">
        <v>44</v>
      </c>
      <c r="AY54" s="242"/>
      <c r="AZ54" s="242"/>
      <c r="BA54" s="242"/>
      <c r="BB54" s="242"/>
      <c r="BC54" s="242"/>
      <c r="BD54" s="242"/>
      <c r="BE54" s="242" t="s">
        <v>44</v>
      </c>
      <c r="BF54" s="242"/>
      <c r="BG54" s="242"/>
      <c r="BH54" s="242"/>
      <c r="BI54" s="242"/>
      <c r="BJ54" s="225"/>
      <c r="BK54" s="225"/>
      <c r="BL54" s="225"/>
      <c r="BM54" s="225"/>
      <c r="BN54" s="225"/>
      <c r="BO54" s="225"/>
      <c r="BP54" s="225">
        <f>BP51</f>
        <v>2275000</v>
      </c>
      <c r="BQ54" s="225"/>
      <c r="BR54" s="225"/>
      <c r="BS54" s="225"/>
      <c r="BT54" s="225"/>
      <c r="BU54" s="225"/>
      <c r="BV54" s="225"/>
      <c r="BW54" s="225"/>
      <c r="BX54" s="225"/>
      <c r="BY54" s="225"/>
      <c r="BZ54" s="225"/>
      <c r="CA54" s="225"/>
      <c r="CB54" s="226"/>
      <c r="CC54" s="226"/>
      <c r="CD54" s="226"/>
      <c r="CE54" s="226"/>
      <c r="CF54" s="226"/>
      <c r="CG54" s="227"/>
    </row>
    <row r="55" spans="1:85" ht="15" customHeight="1">
      <c r="A55" s="242"/>
      <c r="B55" s="242"/>
      <c r="C55" s="242"/>
      <c r="D55" s="242"/>
      <c r="E55" s="242"/>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5"/>
      <c r="AP55" s="278"/>
      <c r="AQ55" s="242"/>
      <c r="AR55" s="242"/>
      <c r="AS55" s="242"/>
      <c r="AT55" s="242" t="s">
        <v>238</v>
      </c>
      <c r="AU55" s="242"/>
      <c r="AV55" s="242"/>
      <c r="AW55" s="242"/>
      <c r="AX55" s="242" t="s">
        <v>44</v>
      </c>
      <c r="AY55" s="242"/>
      <c r="AZ55" s="242"/>
      <c r="BA55" s="242"/>
      <c r="BB55" s="242"/>
      <c r="BC55" s="242"/>
      <c r="BD55" s="242"/>
      <c r="BE55" s="242" t="s">
        <v>44</v>
      </c>
      <c r="BF55" s="242"/>
      <c r="BG55" s="242"/>
      <c r="BH55" s="242"/>
      <c r="BI55" s="242"/>
      <c r="BJ55" s="225"/>
      <c r="BK55" s="225"/>
      <c r="BL55" s="225"/>
      <c r="BM55" s="225"/>
      <c r="BN55" s="225"/>
      <c r="BO55" s="225"/>
      <c r="BP55" s="225"/>
      <c r="BQ55" s="225"/>
      <c r="BR55" s="225"/>
      <c r="BS55" s="225"/>
      <c r="BT55" s="225"/>
      <c r="BU55" s="225"/>
      <c r="BV55" s="225">
        <f>BV51</f>
        <v>2275000</v>
      </c>
      <c r="BW55" s="225"/>
      <c r="BX55" s="225"/>
      <c r="BY55" s="225"/>
      <c r="BZ55" s="225"/>
      <c r="CA55" s="225"/>
      <c r="CB55" s="226"/>
      <c r="CC55" s="226"/>
      <c r="CD55" s="226"/>
      <c r="CE55" s="226"/>
      <c r="CF55" s="226"/>
      <c r="CG55" s="227"/>
    </row>
    <row r="56" spans="1:85" ht="15.75" thickBot="1">
      <c r="A56" s="253"/>
      <c r="B56" s="253"/>
      <c r="C56" s="253"/>
      <c r="D56" s="253"/>
      <c r="E56" s="253"/>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7"/>
      <c r="AP56" s="265"/>
      <c r="AQ56" s="258"/>
      <c r="AR56" s="258"/>
      <c r="AS56" s="258"/>
      <c r="AT56" s="258"/>
      <c r="AU56" s="258"/>
      <c r="AV56" s="258"/>
      <c r="AW56" s="258"/>
      <c r="AX56" s="274"/>
      <c r="AY56" s="274"/>
      <c r="AZ56" s="274"/>
      <c r="BA56" s="274"/>
      <c r="BB56" s="274"/>
      <c r="BC56" s="274"/>
      <c r="BD56" s="274"/>
      <c r="BE56" s="264" t="s">
        <v>44</v>
      </c>
      <c r="BF56" s="264"/>
      <c r="BG56" s="264"/>
      <c r="BH56" s="264"/>
      <c r="BI56" s="264"/>
      <c r="BJ56" s="261"/>
      <c r="BK56" s="261"/>
      <c r="BL56" s="261"/>
      <c r="BM56" s="261"/>
      <c r="BN56" s="261"/>
      <c r="BO56" s="261"/>
      <c r="BP56" s="261"/>
      <c r="BQ56" s="261"/>
      <c r="BR56" s="261"/>
      <c r="BS56" s="261"/>
      <c r="BT56" s="261"/>
      <c r="BU56" s="261"/>
      <c r="BV56" s="261"/>
      <c r="BW56" s="261"/>
      <c r="BX56" s="261"/>
      <c r="BY56" s="261"/>
      <c r="BZ56" s="261"/>
      <c r="CA56" s="261"/>
      <c r="CB56" s="240"/>
      <c r="CC56" s="240"/>
      <c r="CD56" s="240"/>
      <c r="CE56" s="240"/>
      <c r="CF56" s="240"/>
      <c r="CG56" s="241"/>
    </row>
    <row r="57" spans="1:85" ht="0.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row>
    <row r="58" spans="2:54" ht="15">
      <c r="B58" s="36" t="s">
        <v>3</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row>
    <row r="59" spans="2:54" ht="15">
      <c r="B59" s="36" t="s">
        <v>4</v>
      </c>
      <c r="C59" s="36"/>
      <c r="D59" s="36"/>
      <c r="E59" s="36"/>
      <c r="F59" s="36"/>
      <c r="G59" s="36"/>
      <c r="H59" s="36"/>
      <c r="I59" s="36"/>
      <c r="J59" s="36"/>
      <c r="K59" s="36"/>
      <c r="L59" s="36"/>
      <c r="M59" s="36"/>
      <c r="N59" s="362" t="s">
        <v>180</v>
      </c>
      <c r="O59" s="362"/>
      <c r="P59" s="362"/>
      <c r="Q59" s="362"/>
      <c r="R59" s="362"/>
      <c r="S59" s="362"/>
      <c r="T59" s="362"/>
      <c r="U59" s="362"/>
      <c r="V59" s="362"/>
      <c r="W59" s="362"/>
      <c r="X59" s="362"/>
      <c r="Y59" s="362"/>
      <c r="Z59" s="362"/>
      <c r="AA59" s="37"/>
      <c r="AB59" s="37"/>
      <c r="AC59" s="38"/>
      <c r="AD59" s="362"/>
      <c r="AE59" s="362"/>
      <c r="AF59" s="362"/>
      <c r="AG59" s="362"/>
      <c r="AH59" s="362"/>
      <c r="AI59" s="362"/>
      <c r="AJ59" s="362"/>
      <c r="AK59" s="36"/>
      <c r="AL59" s="362" t="s">
        <v>240</v>
      </c>
      <c r="AM59" s="362"/>
      <c r="AN59" s="362"/>
      <c r="AO59" s="362"/>
      <c r="AP59" s="362"/>
      <c r="AQ59" s="362"/>
      <c r="AR59" s="362"/>
      <c r="AS59" s="362"/>
      <c r="AT59" s="362"/>
      <c r="AU59" s="362"/>
      <c r="AV59" s="362"/>
      <c r="AW59" s="362"/>
      <c r="AX59" s="362"/>
      <c r="AY59" s="362"/>
      <c r="AZ59" s="362"/>
      <c r="BA59" s="362"/>
      <c r="BB59" s="362"/>
    </row>
    <row r="60" spans="2:54" ht="15">
      <c r="B60" s="4"/>
      <c r="C60" s="4"/>
      <c r="D60" s="4"/>
      <c r="E60" s="4"/>
      <c r="F60" s="4"/>
      <c r="G60" s="4"/>
      <c r="H60" s="4"/>
      <c r="I60" s="4"/>
      <c r="J60" s="4"/>
      <c r="K60" s="4"/>
      <c r="L60" s="4"/>
      <c r="M60" s="4"/>
      <c r="N60" s="377" t="s">
        <v>59</v>
      </c>
      <c r="O60" s="377"/>
      <c r="P60" s="377"/>
      <c r="Q60" s="377"/>
      <c r="R60" s="377"/>
      <c r="S60" s="377"/>
      <c r="T60" s="377"/>
      <c r="U60" s="377"/>
      <c r="V60" s="377"/>
      <c r="W60" s="377"/>
      <c r="X60" s="377"/>
      <c r="Y60" s="377"/>
      <c r="Z60" s="377"/>
      <c r="AA60" s="43"/>
      <c r="AB60" s="43"/>
      <c r="AC60" s="43"/>
      <c r="AD60" s="377" t="s">
        <v>15</v>
      </c>
      <c r="AE60" s="377"/>
      <c r="AF60" s="377"/>
      <c r="AG60" s="377"/>
      <c r="AH60" s="377"/>
      <c r="AI60" s="377"/>
      <c r="AJ60" s="377"/>
      <c r="AK60" s="44"/>
      <c r="AL60" s="377" t="s">
        <v>16</v>
      </c>
      <c r="AM60" s="377"/>
      <c r="AN60" s="377"/>
      <c r="AO60" s="377"/>
      <c r="AP60" s="377"/>
      <c r="AQ60" s="377"/>
      <c r="AR60" s="377"/>
      <c r="AS60" s="377"/>
      <c r="AT60" s="377"/>
      <c r="AU60" s="377"/>
      <c r="AV60" s="377"/>
      <c r="AW60" s="377"/>
      <c r="AX60" s="377"/>
      <c r="AY60" s="377"/>
      <c r="AZ60" s="377"/>
      <c r="BA60" s="377"/>
      <c r="BB60" s="377"/>
    </row>
    <row r="61" spans="2:54" ht="15">
      <c r="B61" s="36" t="s">
        <v>38</v>
      </c>
      <c r="C61" s="36"/>
      <c r="D61" s="36"/>
      <c r="E61" s="36"/>
      <c r="F61" s="36"/>
      <c r="G61" s="36"/>
      <c r="H61" s="36"/>
      <c r="I61" s="39"/>
      <c r="J61" s="39"/>
      <c r="K61" s="39"/>
      <c r="L61" s="39"/>
      <c r="M61" s="39"/>
      <c r="N61" s="362" t="s">
        <v>169</v>
      </c>
      <c r="O61" s="362"/>
      <c r="P61" s="362"/>
      <c r="Q61" s="362"/>
      <c r="R61" s="362"/>
      <c r="S61" s="362"/>
      <c r="T61" s="362"/>
      <c r="U61" s="362"/>
      <c r="V61" s="362"/>
      <c r="W61" s="362"/>
      <c r="X61" s="362"/>
      <c r="Y61" s="362"/>
      <c r="Z61" s="362"/>
      <c r="AA61" s="37"/>
      <c r="AB61" s="37"/>
      <c r="AC61" s="38"/>
      <c r="AD61" s="362"/>
      <c r="AE61" s="362"/>
      <c r="AF61" s="362"/>
      <c r="AG61" s="362"/>
      <c r="AH61" s="362"/>
      <c r="AI61" s="362"/>
      <c r="AJ61" s="362"/>
      <c r="AK61" s="36"/>
      <c r="AL61" s="362"/>
      <c r="AM61" s="362"/>
      <c r="AN61" s="362"/>
      <c r="AO61" s="362"/>
      <c r="AP61" s="362"/>
      <c r="AQ61" s="362"/>
      <c r="AR61" s="362"/>
      <c r="AS61" s="362"/>
      <c r="AT61" s="362"/>
      <c r="AU61" s="362"/>
      <c r="AV61" s="362"/>
      <c r="AW61" s="362"/>
      <c r="AX61" s="362"/>
      <c r="AY61" s="362"/>
      <c r="AZ61" s="362"/>
      <c r="BA61" s="362"/>
      <c r="BB61" s="362"/>
    </row>
    <row r="62" spans="2:54" ht="15">
      <c r="B62" s="4"/>
      <c r="C62" s="4"/>
      <c r="D62" s="4"/>
      <c r="E62" s="4"/>
      <c r="F62" s="4"/>
      <c r="G62" s="4"/>
      <c r="H62" s="4"/>
      <c r="I62" s="31"/>
      <c r="J62" s="31"/>
      <c r="K62" s="31"/>
      <c r="L62" s="31"/>
      <c r="M62" s="31"/>
      <c r="N62" s="377" t="s">
        <v>59</v>
      </c>
      <c r="O62" s="377"/>
      <c r="P62" s="377"/>
      <c r="Q62" s="377"/>
      <c r="R62" s="377"/>
      <c r="S62" s="377"/>
      <c r="T62" s="377"/>
      <c r="U62" s="377"/>
      <c r="V62" s="377"/>
      <c r="W62" s="377"/>
      <c r="X62" s="377"/>
      <c r="Y62" s="377"/>
      <c r="Z62" s="377"/>
      <c r="AA62" s="43"/>
      <c r="AB62" s="43"/>
      <c r="AC62" s="43"/>
      <c r="AD62" s="377" t="s">
        <v>15</v>
      </c>
      <c r="AE62" s="377"/>
      <c r="AF62" s="377"/>
      <c r="AG62" s="377"/>
      <c r="AH62" s="377"/>
      <c r="AI62" s="377"/>
      <c r="AJ62" s="377"/>
      <c r="AK62" s="44"/>
      <c r="AL62" s="377" t="s">
        <v>16</v>
      </c>
      <c r="AM62" s="377"/>
      <c r="AN62" s="377"/>
      <c r="AO62" s="377"/>
      <c r="AP62" s="377"/>
      <c r="AQ62" s="377"/>
      <c r="AR62" s="377"/>
      <c r="AS62" s="377"/>
      <c r="AT62" s="377"/>
      <c r="AU62" s="377"/>
      <c r="AV62" s="377"/>
      <c r="AW62" s="377"/>
      <c r="AX62" s="377"/>
      <c r="AY62" s="377"/>
      <c r="AZ62" s="377"/>
      <c r="BA62" s="377"/>
      <c r="BB62" s="377"/>
    </row>
    <row r="63" spans="2:52" ht="15">
      <c r="B63" s="40" t="s">
        <v>11</v>
      </c>
      <c r="C63" s="375" t="s">
        <v>241</v>
      </c>
      <c r="D63" s="375"/>
      <c r="E63" s="36" t="s">
        <v>11</v>
      </c>
      <c r="F63" s="375" t="s">
        <v>242</v>
      </c>
      <c r="G63" s="375"/>
      <c r="H63" s="375"/>
      <c r="I63" s="375"/>
      <c r="J63" s="375"/>
      <c r="K63" s="375"/>
      <c r="L63" s="375"/>
      <c r="M63" s="375"/>
      <c r="N63" s="375"/>
      <c r="O63" s="376">
        <v>20</v>
      </c>
      <c r="P63" s="376"/>
      <c r="Q63" s="378" t="s">
        <v>162</v>
      </c>
      <c r="R63" s="378"/>
      <c r="S63" s="387" t="s">
        <v>17</v>
      </c>
      <c r="T63" s="387"/>
      <c r="U63" s="387"/>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row>
    <row r="64" spans="1:50" ht="7.5" customHeight="1" thickBo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15">
      <c r="A65" s="4"/>
      <c r="B65" s="368" t="s">
        <v>5</v>
      </c>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70"/>
    </row>
    <row r="66" spans="1:50" ht="15">
      <c r="A66" s="4"/>
      <c r="B66" s="373"/>
      <c r="C66" s="374"/>
      <c r="D66" s="374"/>
      <c r="E66" s="374"/>
      <c r="F66" s="374"/>
      <c r="G66" s="374"/>
      <c r="H66" s="374"/>
      <c r="I66" s="374"/>
      <c r="J66" s="374"/>
      <c r="K66" s="374"/>
      <c r="L66" s="374"/>
      <c r="M66" s="374"/>
      <c r="N66" s="374"/>
      <c r="O66" s="374"/>
      <c r="P66" s="374"/>
      <c r="Q66" s="374"/>
      <c r="R66" s="374"/>
      <c r="S66" s="374"/>
      <c r="T66" s="374"/>
      <c r="U66" s="374"/>
      <c r="V66" s="374"/>
      <c r="W66" s="374"/>
      <c r="X66" s="41"/>
      <c r="Y66" s="374"/>
      <c r="Z66" s="374"/>
      <c r="AA66" s="374"/>
      <c r="AB66" s="374"/>
      <c r="AC66" s="374"/>
      <c r="AD66" s="374"/>
      <c r="AE66" s="374"/>
      <c r="AF66" s="41"/>
      <c r="AG66" s="374"/>
      <c r="AH66" s="374"/>
      <c r="AI66" s="374"/>
      <c r="AJ66" s="374"/>
      <c r="AK66" s="374"/>
      <c r="AL66" s="374"/>
      <c r="AM66" s="374"/>
      <c r="AN66" s="374"/>
      <c r="AO66" s="374"/>
      <c r="AP66" s="374"/>
      <c r="AQ66" s="374"/>
      <c r="AR66" s="374"/>
      <c r="AS66" s="374"/>
      <c r="AT66" s="374"/>
      <c r="AU66" s="374"/>
      <c r="AV66" s="374"/>
      <c r="AW66" s="374"/>
      <c r="AX66" s="32"/>
    </row>
    <row r="67" spans="1:50" ht="15">
      <c r="A67" s="4"/>
      <c r="B67" s="386" t="s">
        <v>6</v>
      </c>
      <c r="C67" s="379"/>
      <c r="D67" s="379"/>
      <c r="E67" s="379"/>
      <c r="F67" s="379"/>
      <c r="G67" s="379"/>
      <c r="H67" s="379"/>
      <c r="I67" s="379"/>
      <c r="J67" s="379"/>
      <c r="K67" s="379"/>
      <c r="L67" s="379"/>
      <c r="M67" s="379"/>
      <c r="N67" s="379"/>
      <c r="O67" s="379"/>
      <c r="P67" s="379"/>
      <c r="Q67" s="379"/>
      <c r="R67" s="379"/>
      <c r="S67" s="379"/>
      <c r="T67" s="379"/>
      <c r="U67" s="379"/>
      <c r="V67" s="379"/>
      <c r="W67" s="379"/>
      <c r="X67" s="45"/>
      <c r="Y67" s="379" t="s">
        <v>15</v>
      </c>
      <c r="Z67" s="379"/>
      <c r="AA67" s="379"/>
      <c r="AB67" s="379"/>
      <c r="AC67" s="379"/>
      <c r="AD67" s="379"/>
      <c r="AE67" s="379"/>
      <c r="AF67" s="45"/>
      <c r="AG67" s="379" t="s">
        <v>16</v>
      </c>
      <c r="AH67" s="379"/>
      <c r="AI67" s="379"/>
      <c r="AJ67" s="379"/>
      <c r="AK67" s="379"/>
      <c r="AL67" s="379"/>
      <c r="AM67" s="379"/>
      <c r="AN67" s="379"/>
      <c r="AO67" s="379"/>
      <c r="AP67" s="379"/>
      <c r="AQ67" s="379"/>
      <c r="AR67" s="379"/>
      <c r="AS67" s="379"/>
      <c r="AT67" s="379"/>
      <c r="AU67" s="379"/>
      <c r="AV67" s="379"/>
      <c r="AW67" s="379"/>
      <c r="AX67" s="32"/>
    </row>
    <row r="68" spans="1:50" ht="15">
      <c r="A68" s="4"/>
      <c r="B68" s="42" t="s">
        <v>11</v>
      </c>
      <c r="C68" s="375"/>
      <c r="D68" s="375"/>
      <c r="E68" s="36" t="s">
        <v>11</v>
      </c>
      <c r="F68" s="375"/>
      <c r="G68" s="375"/>
      <c r="H68" s="375"/>
      <c r="I68" s="375"/>
      <c r="J68" s="375"/>
      <c r="K68" s="375"/>
      <c r="L68" s="375"/>
      <c r="M68" s="375"/>
      <c r="N68" s="375"/>
      <c r="O68" s="376">
        <v>20</v>
      </c>
      <c r="P68" s="376"/>
      <c r="Q68" s="378"/>
      <c r="R68" s="378"/>
      <c r="S68" s="387" t="s">
        <v>17</v>
      </c>
      <c r="T68" s="387"/>
      <c r="U68" s="38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32"/>
    </row>
    <row r="69" spans="1:50" ht="3.75" customHeight="1" thickBot="1">
      <c r="A69" s="4"/>
      <c r="B69" s="33"/>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5"/>
    </row>
    <row r="70" spans="1:50" ht="6" customHeight="1">
      <c r="A70" s="13"/>
      <c r="B70" s="13"/>
      <c r="C70" s="13"/>
      <c r="D70" s="13"/>
      <c r="E70" s="13"/>
      <c r="F70" s="13"/>
      <c r="G70" s="13"/>
      <c r="H70" s="13"/>
      <c r="I70" s="13"/>
      <c r="J70" s="13"/>
      <c r="K70" s="13"/>
      <c r="L70" s="13"/>
      <c r="M70" s="13"/>
      <c r="N70" s="13"/>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spans="1:85" ht="15">
      <c r="A71" s="262" t="s">
        <v>7</v>
      </c>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row>
    <row r="72" spans="1:76" s="59" customFormat="1" ht="9.75" customHeight="1">
      <c r="A72" s="223" t="s">
        <v>226</v>
      </c>
      <c r="B72" s="224"/>
      <c r="C72" s="224"/>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4"/>
      <c r="BQ72" s="224"/>
      <c r="BR72" s="224"/>
      <c r="BS72" s="224"/>
      <c r="BT72" s="224"/>
      <c r="BU72" s="224"/>
      <c r="BV72" s="224"/>
      <c r="BW72" s="224"/>
      <c r="BX72" s="224"/>
    </row>
    <row r="73" spans="1:76" s="59" customFormat="1" ht="41.25" customHeight="1">
      <c r="A73" s="223" t="s">
        <v>227</v>
      </c>
      <c r="B73" s="224"/>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24"/>
      <c r="BW73" s="224"/>
      <c r="BX73" s="224"/>
    </row>
    <row r="74" spans="1:76" s="59" customFormat="1" ht="19.5" customHeight="1">
      <c r="A74" s="223" t="s">
        <v>228</v>
      </c>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24"/>
      <c r="BW74" s="224"/>
      <c r="BX74" s="224"/>
    </row>
    <row r="75" spans="1:76" s="59" customFormat="1" ht="32.25" customHeight="1">
      <c r="A75" s="223" t="s">
        <v>229</v>
      </c>
      <c r="B75" s="224"/>
      <c r="C75" s="224"/>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W75" s="224"/>
      <c r="BX75" s="224"/>
    </row>
    <row r="76" spans="1:76" s="59" customFormat="1" ht="9.75" customHeight="1">
      <c r="A76" s="223" t="s">
        <v>230</v>
      </c>
      <c r="B76" s="224"/>
      <c r="C76" s="224"/>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224"/>
      <c r="BP76" s="224"/>
      <c r="BQ76" s="224"/>
      <c r="BR76" s="224"/>
      <c r="BS76" s="224"/>
      <c r="BT76" s="224"/>
      <c r="BU76" s="224"/>
      <c r="BV76" s="224"/>
      <c r="BW76" s="224"/>
      <c r="BX76" s="224"/>
    </row>
    <row r="77" spans="1:76" s="59" customFormat="1" ht="9.75" customHeight="1">
      <c r="A77" s="221" t="s">
        <v>231</v>
      </c>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2"/>
      <c r="BN77" s="222"/>
      <c r="BO77" s="222"/>
      <c r="BP77" s="222"/>
      <c r="BQ77" s="222"/>
      <c r="BR77" s="222"/>
      <c r="BS77" s="222"/>
      <c r="BT77" s="222"/>
      <c r="BU77" s="222"/>
      <c r="BV77" s="222"/>
      <c r="BW77" s="222"/>
      <c r="BX77" s="222"/>
    </row>
    <row r="78" spans="1:76" s="59" customFormat="1" ht="9.75" customHeight="1">
      <c r="A78" s="221" t="s">
        <v>232</v>
      </c>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2"/>
      <c r="BS78" s="222"/>
      <c r="BT78" s="222"/>
      <c r="BU78" s="222"/>
      <c r="BV78" s="222"/>
      <c r="BW78" s="222"/>
      <c r="BX78" s="222"/>
    </row>
    <row r="79" spans="1:76" s="59" customFormat="1" ht="9.75" customHeight="1">
      <c r="A79" s="221" t="s">
        <v>233</v>
      </c>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2"/>
      <c r="BS79" s="222"/>
      <c r="BT79" s="222"/>
      <c r="BU79" s="222"/>
      <c r="BV79" s="222"/>
      <c r="BW79" s="222"/>
      <c r="BX79" s="222"/>
    </row>
    <row r="80" spans="1:76" s="59" customFormat="1" ht="19.5" customHeight="1">
      <c r="A80" s="223" t="s">
        <v>234</v>
      </c>
      <c r="B80" s="224"/>
      <c r="C80" s="224"/>
      <c r="D80" s="224"/>
      <c r="E80" s="224"/>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4"/>
      <c r="AY80" s="224"/>
      <c r="AZ80" s="224"/>
      <c r="BA80" s="224"/>
      <c r="BB80" s="224"/>
      <c r="BC80" s="224"/>
      <c r="BD80" s="224"/>
      <c r="BE80" s="224"/>
      <c r="BF80" s="224"/>
      <c r="BG80" s="224"/>
      <c r="BH80" s="224"/>
      <c r="BI80" s="224"/>
      <c r="BJ80" s="224"/>
      <c r="BK80" s="224"/>
      <c r="BL80" s="224"/>
      <c r="BM80" s="224"/>
      <c r="BN80" s="224"/>
      <c r="BO80" s="224"/>
      <c r="BP80" s="224"/>
      <c r="BQ80" s="224"/>
      <c r="BR80" s="224"/>
      <c r="BS80" s="224"/>
      <c r="BT80" s="224"/>
      <c r="BU80" s="224"/>
      <c r="BV80" s="224"/>
      <c r="BW80" s="224"/>
      <c r="BX80" s="224"/>
    </row>
  </sheetData>
  <sheetProtection/>
  <mergeCells count="479">
    <mergeCell ref="BJ55:BO55"/>
    <mergeCell ref="BP55:BU55"/>
    <mergeCell ref="BV55:CA55"/>
    <mergeCell ref="CB55:CG55"/>
    <mergeCell ref="BE54:BI54"/>
    <mergeCell ref="BJ54:BO54"/>
    <mergeCell ref="BP54:BU54"/>
    <mergeCell ref="BV54:CA54"/>
    <mergeCell ref="CB54:CG54"/>
    <mergeCell ref="A55:E55"/>
    <mergeCell ref="F55:AO55"/>
    <mergeCell ref="AP55:AS55"/>
    <mergeCell ref="AT55:AW55"/>
    <mergeCell ref="AX55:BD55"/>
    <mergeCell ref="BE53:BI53"/>
    <mergeCell ref="BE55:BI55"/>
    <mergeCell ref="BJ53:BO53"/>
    <mergeCell ref="BP53:BU53"/>
    <mergeCell ref="BV53:CA53"/>
    <mergeCell ref="CB53:CG53"/>
    <mergeCell ref="A54:E54"/>
    <mergeCell ref="F54:AO54"/>
    <mergeCell ref="AP54:AS54"/>
    <mergeCell ref="AT54:AW54"/>
    <mergeCell ref="AX54:BD54"/>
    <mergeCell ref="BP49:BU49"/>
    <mergeCell ref="BV49:CA49"/>
    <mergeCell ref="CB49:CG49"/>
    <mergeCell ref="A53:E53"/>
    <mergeCell ref="F53:AO53"/>
    <mergeCell ref="AP53:AS53"/>
    <mergeCell ref="AT53:AW53"/>
    <mergeCell ref="AX53:BD53"/>
    <mergeCell ref="A50:E50"/>
    <mergeCell ref="F51:AO51"/>
    <mergeCell ref="BP48:BU48"/>
    <mergeCell ref="BV48:CA48"/>
    <mergeCell ref="CB48:CG48"/>
    <mergeCell ref="A49:E49"/>
    <mergeCell ref="F49:AO49"/>
    <mergeCell ref="AP49:AS49"/>
    <mergeCell ref="AT49:AW49"/>
    <mergeCell ref="AX49:BD49"/>
    <mergeCell ref="BE49:BI49"/>
    <mergeCell ref="BJ49:BO49"/>
    <mergeCell ref="BE47:BI47"/>
    <mergeCell ref="BJ47:BO47"/>
    <mergeCell ref="BP47:BU47"/>
    <mergeCell ref="BV47:CA47"/>
    <mergeCell ref="CB47:CG47"/>
    <mergeCell ref="AP48:AS48"/>
    <mergeCell ref="AT48:AW48"/>
    <mergeCell ref="AX48:BD48"/>
    <mergeCell ref="BE48:BI48"/>
    <mergeCell ref="BJ48:BO48"/>
    <mergeCell ref="CB12:CG12"/>
    <mergeCell ref="AP33:AS33"/>
    <mergeCell ref="BP12:BU12"/>
    <mergeCell ref="BV12:CA12"/>
    <mergeCell ref="F26:AO26"/>
    <mergeCell ref="S68:U68"/>
    <mergeCell ref="Q63:R63"/>
    <mergeCell ref="AL60:BB60"/>
    <mergeCell ref="AL59:BB59"/>
    <mergeCell ref="S63:U63"/>
    <mergeCell ref="B67:W67"/>
    <mergeCell ref="Y67:AE67"/>
    <mergeCell ref="AD60:AJ60"/>
    <mergeCell ref="F14:AO14"/>
    <mergeCell ref="F12:AO12"/>
    <mergeCell ref="A14:E14"/>
    <mergeCell ref="F13:AO13"/>
    <mergeCell ref="A31:E31"/>
    <mergeCell ref="A32:E32"/>
    <mergeCell ref="A33:E33"/>
    <mergeCell ref="CB9:CG10"/>
    <mergeCell ref="BP11:BU11"/>
    <mergeCell ref="BV11:CA11"/>
    <mergeCell ref="BP9:BU10"/>
    <mergeCell ref="BV9:CA10"/>
    <mergeCell ref="CB11:CG11"/>
    <mergeCell ref="C68:D68"/>
    <mergeCell ref="F68:N68"/>
    <mergeCell ref="O68:P68"/>
    <mergeCell ref="F15:AO15"/>
    <mergeCell ref="A19:E19"/>
    <mergeCell ref="F21:AO21"/>
    <mergeCell ref="A22:E22"/>
    <mergeCell ref="C63:D63"/>
    <mergeCell ref="Q68:R68"/>
    <mergeCell ref="AG67:AW67"/>
    <mergeCell ref="AD59:AJ59"/>
    <mergeCell ref="N62:Z62"/>
    <mergeCell ref="AD62:AJ62"/>
    <mergeCell ref="AL62:BB62"/>
    <mergeCell ref="AX31:BD31"/>
    <mergeCell ref="AX32:BD32"/>
    <mergeCell ref="N59:Z59"/>
    <mergeCell ref="AT32:AW32"/>
    <mergeCell ref="N61:Z61"/>
    <mergeCell ref="AD61:AJ61"/>
    <mergeCell ref="B65:AX65"/>
    <mergeCell ref="F24:AO24"/>
    <mergeCell ref="B66:W66"/>
    <mergeCell ref="Y66:AE66"/>
    <mergeCell ref="AG66:AW66"/>
    <mergeCell ref="F63:N63"/>
    <mergeCell ref="O63:P63"/>
    <mergeCell ref="AP31:AS31"/>
    <mergeCell ref="N60:Z60"/>
    <mergeCell ref="A47:E47"/>
    <mergeCell ref="F30:AO30"/>
    <mergeCell ref="F33:AO33"/>
    <mergeCell ref="F42:AO42"/>
    <mergeCell ref="F37:AO37"/>
    <mergeCell ref="F38:AO38"/>
    <mergeCell ref="F32:AO32"/>
    <mergeCell ref="F39:AO39"/>
    <mergeCell ref="AL61:BB61"/>
    <mergeCell ref="AT19:AW19"/>
    <mergeCell ref="F23:AO23"/>
    <mergeCell ref="AP22:AS22"/>
    <mergeCell ref="F22:AO22"/>
    <mergeCell ref="F19:AO19"/>
    <mergeCell ref="F20:AO20"/>
    <mergeCell ref="AT31:AW31"/>
    <mergeCell ref="F35:AO35"/>
    <mergeCell ref="F31:AO31"/>
    <mergeCell ref="BJ8:BO8"/>
    <mergeCell ref="BP8:BU8"/>
    <mergeCell ref="BV8:CA8"/>
    <mergeCell ref="CB8:CG8"/>
    <mergeCell ref="BJ7:BO7"/>
    <mergeCell ref="AP7:AS7"/>
    <mergeCell ref="BV7:CA7"/>
    <mergeCell ref="CB7:CG7"/>
    <mergeCell ref="BP7:BU7"/>
    <mergeCell ref="BE7:BI7"/>
    <mergeCell ref="F7:AO7"/>
    <mergeCell ref="A7:E7"/>
    <mergeCell ref="AT7:AW7"/>
    <mergeCell ref="AP11:AS11"/>
    <mergeCell ref="A11:E11"/>
    <mergeCell ref="A8:E8"/>
    <mergeCell ref="AP9:AS10"/>
    <mergeCell ref="AT9:AW10"/>
    <mergeCell ref="AP8:AS8"/>
    <mergeCell ref="BY5:BZ5"/>
    <mergeCell ref="CB5:CG6"/>
    <mergeCell ref="BJ6:BO6"/>
    <mergeCell ref="BP6:BU6"/>
    <mergeCell ref="BV6:CA6"/>
    <mergeCell ref="BV5:BX5"/>
    <mergeCell ref="AP4:AS6"/>
    <mergeCell ref="F2:CG2"/>
    <mergeCell ref="F4:AO6"/>
    <mergeCell ref="A4:E6"/>
    <mergeCell ref="AT4:AW6"/>
    <mergeCell ref="BJ4:CG4"/>
    <mergeCell ref="BJ5:BL5"/>
    <mergeCell ref="BM5:BN5"/>
    <mergeCell ref="BP5:BR5"/>
    <mergeCell ref="BS5:BT5"/>
    <mergeCell ref="AP12:AS12"/>
    <mergeCell ref="F8:AO8"/>
    <mergeCell ref="A9:E10"/>
    <mergeCell ref="F10:AO10"/>
    <mergeCell ref="F11:AO11"/>
    <mergeCell ref="A12:E12"/>
    <mergeCell ref="A13:E13"/>
    <mergeCell ref="BJ9:BO10"/>
    <mergeCell ref="F9:AO9"/>
    <mergeCell ref="BJ11:BO11"/>
    <mergeCell ref="BJ12:BO12"/>
    <mergeCell ref="AT12:AW12"/>
    <mergeCell ref="AX11:BD11"/>
    <mergeCell ref="AX12:BD12"/>
    <mergeCell ref="BE12:BI12"/>
    <mergeCell ref="AP13:AS13"/>
    <mergeCell ref="AT13:AW14"/>
    <mergeCell ref="AX7:BD7"/>
    <mergeCell ref="AX8:BD8"/>
    <mergeCell ref="AX9:BD10"/>
    <mergeCell ref="AT11:AW11"/>
    <mergeCell ref="AT15:AW15"/>
    <mergeCell ref="AT8:AW8"/>
    <mergeCell ref="BE8:BI8"/>
    <mergeCell ref="BE9:BI10"/>
    <mergeCell ref="BE11:BI11"/>
    <mergeCell ref="AX19:BD19"/>
    <mergeCell ref="AX20:BD20"/>
    <mergeCell ref="BE26:BI26"/>
    <mergeCell ref="BE16:BI16"/>
    <mergeCell ref="BE17:BI17"/>
    <mergeCell ref="BP13:BU14"/>
    <mergeCell ref="BV13:CA14"/>
    <mergeCell ref="BP15:BU15"/>
    <mergeCell ref="AX26:BD26"/>
    <mergeCell ref="AX21:BD22"/>
    <mergeCell ref="AX23:BD24"/>
    <mergeCell ref="AX15:BD15"/>
    <mergeCell ref="BE15:BI15"/>
    <mergeCell ref="BJ15:BO15"/>
    <mergeCell ref="AX17:BD17"/>
    <mergeCell ref="AX4:BD6"/>
    <mergeCell ref="BE4:BI6"/>
    <mergeCell ref="CB21:CG22"/>
    <mergeCell ref="BE21:BI22"/>
    <mergeCell ref="AX13:BD14"/>
    <mergeCell ref="BE13:BI14"/>
    <mergeCell ref="BJ13:BO14"/>
    <mergeCell ref="BV15:CA15"/>
    <mergeCell ref="CB13:CG14"/>
    <mergeCell ref="CB15:CG15"/>
    <mergeCell ref="BJ17:BO17"/>
    <mergeCell ref="CB17:CG17"/>
    <mergeCell ref="AP27:AS28"/>
    <mergeCell ref="BP44:BU44"/>
    <mergeCell ref="AP35:AS35"/>
    <mergeCell ref="AP36:AS36"/>
    <mergeCell ref="AP34:AS34"/>
    <mergeCell ref="AP37:AS37"/>
    <mergeCell ref="AP32:AS32"/>
    <mergeCell ref="BE23:BI24"/>
    <mergeCell ref="A29:E30"/>
    <mergeCell ref="A27:E28"/>
    <mergeCell ref="A35:E35"/>
    <mergeCell ref="A36:E36"/>
    <mergeCell ref="A37:E37"/>
    <mergeCell ref="A38:E38"/>
    <mergeCell ref="CB16:CG16"/>
    <mergeCell ref="AT18:AW18"/>
    <mergeCell ref="AX18:BD18"/>
    <mergeCell ref="BE18:BI18"/>
    <mergeCell ref="BJ18:BO18"/>
    <mergeCell ref="CB18:CG18"/>
    <mergeCell ref="BV16:CA16"/>
    <mergeCell ref="BP18:BU18"/>
    <mergeCell ref="BV18:CA18"/>
    <mergeCell ref="BV17:CA17"/>
    <mergeCell ref="A26:E26"/>
    <mergeCell ref="A18:E18"/>
    <mergeCell ref="A17:E17"/>
    <mergeCell ref="A23:E24"/>
    <mergeCell ref="A20:E20"/>
    <mergeCell ref="A21:E21"/>
    <mergeCell ref="A25:E25"/>
    <mergeCell ref="BV21:CA22"/>
    <mergeCell ref="AP25:AS25"/>
    <mergeCell ref="BE27:BI28"/>
    <mergeCell ref="BE34:BI34"/>
    <mergeCell ref="BE25:BI25"/>
    <mergeCell ref="AT21:AW22"/>
    <mergeCell ref="BE31:BI31"/>
    <mergeCell ref="BE32:BI32"/>
    <mergeCell ref="BE29:BI30"/>
    <mergeCell ref="BJ31:BO31"/>
    <mergeCell ref="F25:AO25"/>
    <mergeCell ref="F36:AO36"/>
    <mergeCell ref="F17:AO17"/>
    <mergeCell ref="F34:AO34"/>
    <mergeCell ref="AT34:AW34"/>
    <mergeCell ref="AT17:AW17"/>
    <mergeCell ref="F27:AO27"/>
    <mergeCell ref="F28:AO28"/>
    <mergeCell ref="AP29:AS30"/>
    <mergeCell ref="F29:AO29"/>
    <mergeCell ref="F16:AO16"/>
    <mergeCell ref="BP16:BU16"/>
    <mergeCell ref="F18:AO18"/>
    <mergeCell ref="AP18:AS18"/>
    <mergeCell ref="AP23:AS24"/>
    <mergeCell ref="BE19:BI19"/>
    <mergeCell ref="BE20:BI20"/>
    <mergeCell ref="AT16:AW16"/>
    <mergeCell ref="AX16:BD16"/>
    <mergeCell ref="BP17:BU17"/>
    <mergeCell ref="A40:E40"/>
    <mergeCell ref="A41:E41"/>
    <mergeCell ref="A42:E42"/>
    <mergeCell ref="F46:AO46"/>
    <mergeCell ref="F40:AO40"/>
    <mergeCell ref="A15:E15"/>
    <mergeCell ref="A34:E34"/>
    <mergeCell ref="A39:E39"/>
    <mergeCell ref="A16:E16"/>
    <mergeCell ref="A43:E43"/>
    <mergeCell ref="A44:E44"/>
    <mergeCell ref="F50:AO50"/>
    <mergeCell ref="F43:AO43"/>
    <mergeCell ref="F44:AO44"/>
    <mergeCell ref="F45:AO45"/>
    <mergeCell ref="A45:E45"/>
    <mergeCell ref="A46:E46"/>
    <mergeCell ref="F47:AO47"/>
    <mergeCell ref="A48:E48"/>
    <mergeCell ref="F48:AO48"/>
    <mergeCell ref="AP14:AS14"/>
    <mergeCell ref="AP20:AS20"/>
    <mergeCell ref="AP21:AS21"/>
    <mergeCell ref="AP15:AS15"/>
    <mergeCell ref="AP17:AS17"/>
    <mergeCell ref="AP19:AS19"/>
    <mergeCell ref="AP16:AS16"/>
    <mergeCell ref="AP38:AS38"/>
    <mergeCell ref="AT20:AW20"/>
    <mergeCell ref="AP45:AS45"/>
    <mergeCell ref="AP39:AS39"/>
    <mergeCell ref="AP40:AS40"/>
    <mergeCell ref="AT25:AW25"/>
    <mergeCell ref="AT26:AW26"/>
    <mergeCell ref="AT23:AW24"/>
    <mergeCell ref="AT27:AW28"/>
    <mergeCell ref="AP26:AS26"/>
    <mergeCell ref="AP46:AS46"/>
    <mergeCell ref="AP50:AS50"/>
    <mergeCell ref="AP43:AS43"/>
    <mergeCell ref="AP44:AS44"/>
    <mergeCell ref="AT50:AW50"/>
    <mergeCell ref="AT45:AW46"/>
    <mergeCell ref="AP47:AS47"/>
    <mergeCell ref="AT47:AW47"/>
    <mergeCell ref="AT43:AW43"/>
    <mergeCell ref="AX35:BD35"/>
    <mergeCell ref="AX34:BD34"/>
    <mergeCell ref="AX25:BD25"/>
    <mergeCell ref="AT35:AW35"/>
    <mergeCell ref="AT36:AW37"/>
    <mergeCell ref="AT29:AW30"/>
    <mergeCell ref="AT33:AW33"/>
    <mergeCell ref="AX33:BD33"/>
    <mergeCell ref="AX27:BD28"/>
    <mergeCell ref="AX29:BD30"/>
    <mergeCell ref="BJ19:BO19"/>
    <mergeCell ref="BJ20:BO20"/>
    <mergeCell ref="BJ25:BO25"/>
    <mergeCell ref="BJ26:BO26"/>
    <mergeCell ref="BJ23:BO24"/>
    <mergeCell ref="BJ42:BO42"/>
    <mergeCell ref="BJ32:BO32"/>
    <mergeCell ref="BJ33:BO33"/>
    <mergeCell ref="BJ38:BO38"/>
    <mergeCell ref="BJ39:BO39"/>
    <mergeCell ref="BV19:CA19"/>
    <mergeCell ref="BV20:CA20"/>
    <mergeCell ref="BV25:CA25"/>
    <mergeCell ref="BV26:CA26"/>
    <mergeCell ref="BV27:CA28"/>
    <mergeCell ref="BE33:BI33"/>
    <mergeCell ref="BJ29:BO30"/>
    <mergeCell ref="BP19:BU19"/>
    <mergeCell ref="BP20:BU20"/>
    <mergeCell ref="BP26:BU26"/>
    <mergeCell ref="AX56:BD56"/>
    <mergeCell ref="BV23:CA24"/>
    <mergeCell ref="BJ27:BO28"/>
    <mergeCell ref="BJ40:BO41"/>
    <mergeCell ref="BJ21:BO22"/>
    <mergeCell ref="BP36:BU37"/>
    <mergeCell ref="BP27:BU28"/>
    <mergeCell ref="BP25:BU25"/>
    <mergeCell ref="AX45:BD46"/>
    <mergeCell ref="BE42:BI42"/>
    <mergeCell ref="BV44:CA44"/>
    <mergeCell ref="BV51:CA52"/>
    <mergeCell ref="AP56:AS56"/>
    <mergeCell ref="AP51:AS51"/>
    <mergeCell ref="F56:AO56"/>
    <mergeCell ref="AX51:BD52"/>
    <mergeCell ref="BE44:BI44"/>
    <mergeCell ref="AT51:AW52"/>
    <mergeCell ref="AT44:AW44"/>
    <mergeCell ref="AX47:BD47"/>
    <mergeCell ref="BP23:BU24"/>
    <mergeCell ref="A71:CG71"/>
    <mergeCell ref="BJ56:BO56"/>
    <mergeCell ref="BJ51:BO52"/>
    <mergeCell ref="BE56:BI56"/>
    <mergeCell ref="BE51:BI52"/>
    <mergeCell ref="AX44:BD44"/>
    <mergeCell ref="BP56:BU56"/>
    <mergeCell ref="BV50:CA50"/>
    <mergeCell ref="BV45:CA46"/>
    <mergeCell ref="BP50:BU50"/>
    <mergeCell ref="F52:AO52"/>
    <mergeCell ref="BV56:CA56"/>
    <mergeCell ref="CB19:CG19"/>
    <mergeCell ref="CB20:CG20"/>
    <mergeCell ref="BV40:CA41"/>
    <mergeCell ref="BV42:CA42"/>
    <mergeCell ref="BV38:CA38"/>
    <mergeCell ref="BV39:CA39"/>
    <mergeCell ref="BP21:BU22"/>
    <mergeCell ref="CB25:CG25"/>
    <mergeCell ref="CB26:CG26"/>
    <mergeCell ref="CB23:CG24"/>
    <mergeCell ref="BV35:CA35"/>
    <mergeCell ref="BV34:CA34"/>
    <mergeCell ref="BV33:CA33"/>
    <mergeCell ref="CB32:CG32"/>
    <mergeCell ref="CB33:CG33"/>
    <mergeCell ref="CB27:CG28"/>
    <mergeCell ref="CB29:CG30"/>
    <mergeCell ref="BV32:CA32"/>
    <mergeCell ref="BV29:CA30"/>
    <mergeCell ref="BP34:BU34"/>
    <mergeCell ref="BP31:BU31"/>
    <mergeCell ref="BP32:BU32"/>
    <mergeCell ref="BJ34:BO34"/>
    <mergeCell ref="BP33:BU33"/>
    <mergeCell ref="AT38:AW38"/>
    <mergeCell ref="AT39:AW39"/>
    <mergeCell ref="BP43:BU43"/>
    <mergeCell ref="CB31:CG31"/>
    <mergeCell ref="BP35:BU35"/>
    <mergeCell ref="BV43:CA43"/>
    <mergeCell ref="AX43:BD43"/>
    <mergeCell ref="BE43:BI43"/>
    <mergeCell ref="AT40:AW41"/>
    <mergeCell ref="CB35:CG35"/>
    <mergeCell ref="CB34:CG34"/>
    <mergeCell ref="BE35:BI35"/>
    <mergeCell ref="BE38:BI38"/>
    <mergeCell ref="BE36:BI37"/>
    <mergeCell ref="AX40:BD41"/>
    <mergeCell ref="AX38:BD38"/>
    <mergeCell ref="BJ36:BO37"/>
    <mergeCell ref="BJ35:BO35"/>
    <mergeCell ref="BE40:BI41"/>
    <mergeCell ref="BE39:BI39"/>
    <mergeCell ref="BJ43:BO43"/>
    <mergeCell ref="CB51:CG52"/>
    <mergeCell ref="CB38:CG38"/>
    <mergeCell ref="CB39:CG39"/>
    <mergeCell ref="CB36:CG37"/>
    <mergeCell ref="AX39:BD39"/>
    <mergeCell ref="AX36:BD37"/>
    <mergeCell ref="AX42:BD42"/>
    <mergeCell ref="BP42:BU42"/>
    <mergeCell ref="BV36:CA37"/>
    <mergeCell ref="AX50:BD50"/>
    <mergeCell ref="AP41:AS41"/>
    <mergeCell ref="AP42:AS42"/>
    <mergeCell ref="A56:E56"/>
    <mergeCell ref="A51:E51"/>
    <mergeCell ref="F41:AO41"/>
    <mergeCell ref="AT42:AW42"/>
    <mergeCell ref="AP52:AS52"/>
    <mergeCell ref="A52:E52"/>
    <mergeCell ref="AT56:AW56"/>
    <mergeCell ref="CB43:CG43"/>
    <mergeCell ref="CB44:CG44"/>
    <mergeCell ref="CB56:CG56"/>
    <mergeCell ref="BJ44:BO44"/>
    <mergeCell ref="BE50:BI50"/>
    <mergeCell ref="BE45:BI46"/>
    <mergeCell ref="BP45:BU46"/>
    <mergeCell ref="BP51:BU52"/>
    <mergeCell ref="BJ50:BO50"/>
    <mergeCell ref="BJ45:BO46"/>
    <mergeCell ref="BJ16:BO16"/>
    <mergeCell ref="CB50:CG50"/>
    <mergeCell ref="CB45:CG46"/>
    <mergeCell ref="CB40:CG41"/>
    <mergeCell ref="CB42:CG42"/>
    <mergeCell ref="BP29:BU30"/>
    <mergeCell ref="BV31:CA31"/>
    <mergeCell ref="BP38:BU38"/>
    <mergeCell ref="BP39:BU39"/>
    <mergeCell ref="BP40:BU41"/>
    <mergeCell ref="A78:BX78"/>
    <mergeCell ref="A79:BX79"/>
    <mergeCell ref="A80:BX80"/>
    <mergeCell ref="A72:BX72"/>
    <mergeCell ref="A73:BX73"/>
    <mergeCell ref="A74:BX74"/>
    <mergeCell ref="A75:BX75"/>
    <mergeCell ref="A76:BX76"/>
    <mergeCell ref="A77:BX77"/>
  </mergeCells>
  <printOptions/>
  <pageMargins left="0.1968503937007874" right="0.1968503937007874" top="0.3937007874015748" bottom="0.3937007874015748" header="0.5118110236220472" footer="0.5118110236220472"/>
  <pageSetup horizontalDpi="600" verticalDpi="600" orientation="landscape"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Павлюк Н.А</dc:creator>
  <cp:keywords/>
  <dc:description>Подготовлено на базе материалов БСС  «Система Главбух»</dc:description>
  <cp:lastModifiedBy>Павлюк Н.А</cp:lastModifiedBy>
  <cp:lastPrinted>2021-12-06T07:56:13Z</cp:lastPrinted>
  <dcterms:created xsi:type="dcterms:W3CDTF">2020-03-10T08:11:28Z</dcterms:created>
  <dcterms:modified xsi:type="dcterms:W3CDTF">2022-03-01T09:35:17Z</dcterms:modified>
  <cp:category/>
  <cp:version/>
  <cp:contentType/>
  <cp:contentStatus/>
</cp:coreProperties>
</file>